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0" windowWidth="27795" windowHeight="116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0" i="1" l="1"/>
  <c r="N87" i="1"/>
  <c r="N86" i="1" s="1"/>
  <c r="N85" i="1" s="1"/>
  <c r="N84" i="1" s="1"/>
  <c r="N83" i="1" s="1"/>
  <c r="N82" i="1" s="1"/>
  <c r="N81" i="1" s="1"/>
  <c r="P41" i="1" l="1"/>
  <c r="O41" i="1"/>
  <c r="P42" i="1"/>
  <c r="O42" i="1"/>
  <c r="N41" i="1"/>
  <c r="N42" i="1"/>
  <c r="N149" i="1"/>
  <c r="N17" i="1" l="1"/>
  <c r="P220" i="1" l="1"/>
  <c r="O220" i="1"/>
  <c r="P219" i="1"/>
  <c r="O219" i="1"/>
  <c r="P218" i="1"/>
  <c r="O218" i="1"/>
  <c r="P217" i="1"/>
  <c r="P216" i="1" s="1"/>
  <c r="P215" i="1" s="1"/>
  <c r="P214" i="1" s="1"/>
  <c r="O217" i="1"/>
  <c r="O216" i="1"/>
  <c r="O215" i="1" s="1"/>
  <c r="O214" i="1" s="1"/>
  <c r="P212" i="1"/>
  <c r="P211" i="1" s="1"/>
  <c r="O212" i="1"/>
  <c r="O211" i="1" s="1"/>
  <c r="P210" i="1"/>
  <c r="P209" i="1" s="1"/>
  <c r="P208" i="1" s="1"/>
  <c r="P207" i="1" s="1"/>
  <c r="P206" i="1" s="1"/>
  <c r="P205" i="1" s="1"/>
  <c r="O210" i="1"/>
  <c r="O209" i="1"/>
  <c r="O208" i="1" s="1"/>
  <c r="O207" i="1" s="1"/>
  <c r="O206" i="1" s="1"/>
  <c r="O205" i="1" s="1"/>
  <c r="P203" i="1"/>
  <c r="P202" i="1" s="1"/>
  <c r="P201" i="1" s="1"/>
  <c r="P200" i="1" s="1"/>
  <c r="P199" i="1" s="1"/>
  <c r="P198" i="1" s="1"/>
  <c r="P197" i="1" s="1"/>
  <c r="O203" i="1"/>
  <c r="O202" i="1" s="1"/>
  <c r="O201" i="1" s="1"/>
  <c r="O200" i="1" s="1"/>
  <c r="O199" i="1" s="1"/>
  <c r="O198" i="1" s="1"/>
  <c r="O197" i="1" s="1"/>
  <c r="P193" i="1"/>
  <c r="P192" i="1" s="1"/>
  <c r="P191" i="1" s="1"/>
  <c r="O193" i="1"/>
  <c r="O192" i="1" s="1"/>
  <c r="O191" i="1" s="1"/>
  <c r="P188" i="1"/>
  <c r="P185" i="1" s="1"/>
  <c r="P184" i="1" s="1"/>
  <c r="O188" i="1"/>
  <c r="O185" i="1" s="1"/>
  <c r="O184" i="1" s="1"/>
  <c r="O183" i="1" s="1"/>
  <c r="O182" i="1" s="1"/>
  <c r="O181" i="1" s="1"/>
  <c r="P179" i="1"/>
  <c r="O179" i="1"/>
  <c r="P176" i="1"/>
  <c r="P172" i="1" s="1"/>
  <c r="P171" i="1" s="1"/>
  <c r="P170" i="1" s="1"/>
  <c r="O176" i="1"/>
  <c r="O172" i="1" s="1"/>
  <c r="O171" i="1" s="1"/>
  <c r="O170" i="1" s="1"/>
  <c r="P165" i="1"/>
  <c r="O165" i="1"/>
  <c r="O164" i="1" s="1"/>
  <c r="O163" i="1" s="1"/>
  <c r="O162" i="1" s="1"/>
  <c r="O161" i="1" s="1"/>
  <c r="P164" i="1"/>
  <c r="P157" i="1"/>
  <c r="O157" i="1"/>
  <c r="P155" i="1"/>
  <c r="P154" i="1" s="1"/>
  <c r="P153" i="1" s="1"/>
  <c r="P152" i="1" s="1"/>
  <c r="P151" i="1" s="1"/>
  <c r="P150" i="1" s="1"/>
  <c r="O155" i="1"/>
  <c r="O154" i="1" s="1"/>
  <c r="O153" i="1" s="1"/>
  <c r="O152" i="1" s="1"/>
  <c r="O151" i="1" s="1"/>
  <c r="O150" i="1" s="1"/>
  <c r="P148" i="1"/>
  <c r="O148" i="1"/>
  <c r="P145" i="1"/>
  <c r="O145" i="1"/>
  <c r="P143" i="1"/>
  <c r="O143" i="1"/>
  <c r="P142" i="1"/>
  <c r="P140" i="1" s="1"/>
  <c r="O142" i="1"/>
  <c r="O140" i="1"/>
  <c r="P137" i="1"/>
  <c r="P136" i="1" s="1"/>
  <c r="P135" i="1" s="1"/>
  <c r="P134" i="1" s="1"/>
  <c r="O137" i="1"/>
  <c r="O136" i="1" s="1"/>
  <c r="O135" i="1" s="1"/>
  <c r="O134" i="1" s="1"/>
  <c r="P131" i="1"/>
  <c r="P130" i="1" s="1"/>
  <c r="O131" i="1"/>
  <c r="O130" i="1" s="1"/>
  <c r="P126" i="1"/>
  <c r="O126" i="1"/>
  <c r="O125" i="1" s="1"/>
  <c r="O124" i="1" s="1"/>
  <c r="O123" i="1" s="1"/>
  <c r="P125" i="1"/>
  <c r="P124" i="1" s="1"/>
  <c r="P123" i="1" s="1"/>
  <c r="P121" i="1"/>
  <c r="O121" i="1"/>
  <c r="P120" i="1"/>
  <c r="P119" i="1" s="1"/>
  <c r="P118" i="1" s="1"/>
  <c r="P117" i="1" s="1"/>
  <c r="O120" i="1"/>
  <c r="O119" i="1" s="1"/>
  <c r="O118" i="1" s="1"/>
  <c r="O117" i="1" s="1"/>
  <c r="P115" i="1"/>
  <c r="P112" i="1" s="1"/>
  <c r="P111" i="1" s="1"/>
  <c r="P110" i="1" s="1"/>
  <c r="O115" i="1"/>
  <c r="O112" i="1"/>
  <c r="O111" i="1" s="1"/>
  <c r="O110" i="1" s="1"/>
  <c r="P103" i="1"/>
  <c r="P102" i="1" s="1"/>
  <c r="O103" i="1"/>
  <c r="O102" i="1"/>
  <c r="P99" i="1"/>
  <c r="P96" i="1" s="1"/>
  <c r="P95" i="1" s="1"/>
  <c r="P94" i="1" s="1"/>
  <c r="P93" i="1" s="1"/>
  <c r="P92" i="1" s="1"/>
  <c r="P91" i="1" s="1"/>
  <c r="P90" i="1" s="1"/>
  <c r="O99" i="1"/>
  <c r="O96" i="1" s="1"/>
  <c r="O95" i="1" s="1"/>
  <c r="O94" i="1" s="1"/>
  <c r="O93" i="1" s="1"/>
  <c r="O92" i="1" s="1"/>
  <c r="O91" i="1" s="1"/>
  <c r="O90" i="1" s="1"/>
  <c r="P80" i="1"/>
  <c r="O80" i="1"/>
  <c r="P79" i="1"/>
  <c r="P78" i="1" s="1"/>
  <c r="P77" i="1" s="1"/>
  <c r="P76" i="1" s="1"/>
  <c r="P75" i="1" s="1"/>
  <c r="P74" i="1" s="1"/>
  <c r="O79" i="1"/>
  <c r="O78" i="1"/>
  <c r="O77" i="1" s="1"/>
  <c r="O76" i="1" s="1"/>
  <c r="O75" i="1" s="1"/>
  <c r="O74" i="1" s="1"/>
  <c r="P72" i="1"/>
  <c r="O72" i="1"/>
  <c r="P71" i="1"/>
  <c r="O71" i="1"/>
  <c r="O70" i="1" s="1"/>
  <c r="O69" i="1" s="1"/>
  <c r="O68" i="1" s="1"/>
  <c r="P70" i="1"/>
  <c r="P69" i="1" s="1"/>
  <c r="P68" i="1" s="1"/>
  <c r="P66" i="1"/>
  <c r="P65" i="1" s="1"/>
  <c r="O66" i="1"/>
  <c r="O64" i="1" s="1"/>
  <c r="O63" i="1" s="1"/>
  <c r="O62" i="1" s="1"/>
  <c r="O61" i="1" s="1"/>
  <c r="O60" i="1" s="1"/>
  <c r="O59" i="1" s="1"/>
  <c r="P64" i="1"/>
  <c r="P63" i="1" s="1"/>
  <c r="P62" i="1" s="1"/>
  <c r="P61" i="1" s="1"/>
  <c r="P60" i="1" s="1"/>
  <c r="P59" i="1" s="1"/>
  <c r="P56" i="1"/>
  <c r="P55" i="1" s="1"/>
  <c r="P54" i="1" s="1"/>
  <c r="P53" i="1" s="1"/>
  <c r="O56" i="1"/>
  <c r="O55" i="1"/>
  <c r="O54" i="1" s="1"/>
  <c r="O53" i="1" s="1"/>
  <c r="P50" i="1"/>
  <c r="P49" i="1" s="1"/>
  <c r="P48" i="1" s="1"/>
  <c r="O50" i="1"/>
  <c r="O49" i="1"/>
  <c r="O48" i="1" s="1"/>
  <c r="P40" i="1"/>
  <c r="O40" i="1"/>
  <c r="O39" i="1" s="1"/>
  <c r="P33" i="1"/>
  <c r="P32" i="1" s="1"/>
  <c r="O33" i="1"/>
  <c r="O32" i="1"/>
  <c r="P29" i="1"/>
  <c r="P23" i="1" s="1"/>
  <c r="P22" i="1" s="1"/>
  <c r="P21" i="1" s="1"/>
  <c r="O29" i="1"/>
  <c r="O23" i="1" s="1"/>
  <c r="O22" i="1" s="1"/>
  <c r="O21" i="1" s="1"/>
  <c r="P17" i="1"/>
  <c r="P16" i="1" s="1"/>
  <c r="O17" i="1"/>
  <c r="O16" i="1"/>
  <c r="N142" i="1"/>
  <c r="N29" i="1"/>
  <c r="N137" i="1"/>
  <c r="P58" i="1" l="1"/>
  <c r="P15" i="1"/>
  <c r="P14" i="1" s="1"/>
  <c r="P13" i="1" s="1"/>
  <c r="P12" i="1" s="1"/>
  <c r="O38" i="1"/>
  <c r="O109" i="1"/>
  <c r="O160" i="1"/>
  <c r="O159" i="1" s="1"/>
  <c r="P183" i="1"/>
  <c r="P182" i="1" s="1"/>
  <c r="P181" i="1" s="1"/>
  <c r="O47" i="1"/>
  <c r="O46" i="1" s="1"/>
  <c r="O45" i="1" s="1"/>
  <c r="O44" i="1" s="1"/>
  <c r="O15" i="1"/>
  <c r="O14" i="1" s="1"/>
  <c r="O13" i="1" s="1"/>
  <c r="O12" i="1" s="1"/>
  <c r="P38" i="1"/>
  <c r="P39" i="1"/>
  <c r="O58" i="1"/>
  <c r="P109" i="1"/>
  <c r="P47" i="1"/>
  <c r="P46" i="1" s="1"/>
  <c r="P45" i="1" s="1"/>
  <c r="P44" i="1" s="1"/>
  <c r="O129" i="1"/>
  <c r="O108" i="1" s="1"/>
  <c r="O107" i="1" s="1"/>
  <c r="O106" i="1" s="1"/>
  <c r="O89" i="1" s="1"/>
  <c r="P163" i="1"/>
  <c r="P162" i="1" s="1"/>
  <c r="P161" i="1" s="1"/>
  <c r="P129" i="1"/>
  <c r="O65" i="1"/>
  <c r="N176" i="1"/>
  <c r="N80" i="1"/>
  <c r="N79" i="1"/>
  <c r="N78" i="1" s="1"/>
  <c r="N77" i="1" s="1"/>
  <c r="N76" i="1" s="1"/>
  <c r="N75" i="1" s="1"/>
  <c r="N74" i="1" s="1"/>
  <c r="N72" i="1"/>
  <c r="N71" i="1"/>
  <c r="N70" i="1" s="1"/>
  <c r="N69" i="1" s="1"/>
  <c r="N68" i="1" s="1"/>
  <c r="N66" i="1"/>
  <c r="N64" i="1" s="1"/>
  <c r="N63" i="1" s="1"/>
  <c r="N62" i="1" s="1"/>
  <c r="P11" i="1" l="1"/>
  <c r="O11" i="1"/>
  <c r="O10" i="1" s="1"/>
  <c r="P108" i="1"/>
  <c r="P107" i="1" s="1"/>
  <c r="P106" i="1" s="1"/>
  <c r="P89" i="1" s="1"/>
  <c r="P10" i="1" s="1"/>
  <c r="P160" i="1"/>
  <c r="P159" i="1" s="1"/>
  <c r="N61" i="1"/>
  <c r="N60" i="1" s="1"/>
  <c r="N59" i="1" s="1"/>
  <c r="N58" i="1" s="1"/>
  <c r="N65" i="1"/>
  <c r="N23" i="1" l="1"/>
  <c r="N22" i="1" l="1"/>
  <c r="N148" i="1" l="1"/>
  <c r="N145" i="1"/>
  <c r="N212" i="1"/>
  <c r="N211" i="1" s="1"/>
  <c r="N172" i="1"/>
  <c r="N179" i="1"/>
  <c r="N157" i="1"/>
  <c r="N140" i="1"/>
  <c r="N136" i="1" s="1"/>
  <c r="N121" i="1"/>
  <c r="N115" i="1"/>
  <c r="N112" i="1" s="1"/>
  <c r="N56" i="1"/>
  <c r="N55" i="1" s="1"/>
  <c r="N54" i="1" s="1"/>
  <c r="N99" i="1" l="1"/>
  <c r="N96" i="1" s="1"/>
  <c r="N193" i="1" l="1"/>
  <c r="N192" i="1" s="1"/>
  <c r="N126" i="1"/>
  <c r="N125" i="1" s="1"/>
  <c r="N95" i="1"/>
  <c r="N120" i="1" l="1"/>
  <c r="N119" i="1" s="1"/>
  <c r="N118" i="1" s="1"/>
  <c r="N117" i="1" s="1"/>
  <c r="N131" i="1" l="1"/>
  <c r="N130" i="1" s="1"/>
  <c r="N165" i="1"/>
  <c r="N53" i="1" l="1"/>
  <c r="N143" i="1" l="1"/>
  <c r="N203" i="1" l="1"/>
  <c r="N202" i="1" s="1"/>
  <c r="N201" i="1" s="1"/>
  <c r="N200" i="1" s="1"/>
  <c r="N199" i="1" s="1"/>
  <c r="N198" i="1" s="1"/>
  <c r="N197" i="1" s="1"/>
  <c r="N210" i="1" l="1"/>
  <c r="N220" i="1"/>
  <c r="N218" i="1" s="1"/>
  <c r="N219" i="1"/>
  <c r="N217" i="1" s="1"/>
  <c r="N216" i="1" s="1"/>
  <c r="N215" i="1" s="1"/>
  <c r="N214" i="1" l="1"/>
  <c r="N188" i="1"/>
  <c r="N185" i="1" s="1"/>
  <c r="N171" i="1"/>
  <c r="N170" i="1" s="1"/>
  <c r="N135" i="1"/>
  <c r="N134" i="1" s="1"/>
  <c r="N129" i="1" s="1"/>
  <c r="N111" i="1"/>
  <c r="N110" i="1" s="1"/>
  <c r="N109" i="1" s="1"/>
  <c r="N103" i="1"/>
  <c r="N102" i="1" s="1"/>
  <c r="N50" i="1"/>
  <c r="N49" i="1" s="1"/>
  <c r="N48" i="1" s="1"/>
  <c r="N33" i="1"/>
  <c r="N32" i="1" s="1"/>
  <c r="N16" i="1"/>
  <c r="N209" i="1"/>
  <c r="N208" i="1" s="1"/>
  <c r="N207" i="1" s="1"/>
  <c r="N206" i="1" s="1"/>
  <c r="N205" i="1" s="1"/>
  <c r="N155" i="1"/>
  <c r="N154" i="1" s="1"/>
  <c r="N153" i="1" s="1"/>
  <c r="N152" i="1" s="1"/>
  <c r="N151" i="1" s="1"/>
  <c r="N150" i="1" s="1"/>
  <c r="N124" i="1"/>
  <c r="N123" i="1" s="1"/>
  <c r="N94" i="1"/>
  <c r="N40" i="1"/>
  <c r="N38" i="1" s="1"/>
  <c r="N93" i="1" l="1"/>
  <c r="N92" i="1" s="1"/>
  <c r="N91" i="1" s="1"/>
  <c r="N90" i="1" s="1"/>
  <c r="N108" i="1"/>
  <c r="N107" i="1" s="1"/>
  <c r="N106" i="1" s="1"/>
  <c r="N164" i="1"/>
  <c r="N163" i="1" s="1"/>
  <c r="N191" i="1"/>
  <c r="N184" i="1"/>
  <c r="N21" i="1"/>
  <c r="N15" i="1" s="1"/>
  <c r="N47" i="1"/>
  <c r="N46" i="1" s="1"/>
  <c r="N45" i="1" s="1"/>
  <c r="N44" i="1" s="1"/>
  <c r="N39" i="1"/>
  <c r="N89" i="1" l="1"/>
  <c r="N162" i="1"/>
  <c r="N161" i="1" s="1"/>
  <c r="N14" i="1"/>
  <c r="N13" i="1" s="1"/>
  <c r="N12" i="1" s="1"/>
  <c r="N11" i="1" s="1"/>
  <c r="N183" i="1"/>
  <c r="N182" i="1" s="1"/>
  <c r="N181" i="1" s="1"/>
  <c r="N160" i="1" l="1"/>
  <c r="N159" i="1" s="1"/>
</calcChain>
</file>

<file path=xl/sharedStrings.xml><?xml version="1.0" encoding="utf-8"?>
<sst xmlns="http://schemas.openxmlformats.org/spreadsheetml/2006/main" count="824" uniqueCount="140">
  <si>
    <t>код гл.</t>
  </si>
  <si>
    <t>Раздел</t>
  </si>
  <si>
    <t>подраздел</t>
  </si>
  <si>
    <t>КЦСР</t>
  </si>
  <si>
    <t>КВР</t>
  </si>
  <si>
    <t>ВСЕГО</t>
  </si>
  <si>
    <t>Администрация Курджиновского сельского поселения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</si>
  <si>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</si>
  <si>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</si>
  <si>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</si>
  <si>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</si>
  <si>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72 1</t>
  </si>
  <si>
    <t xml:space="preserve">Иные непрограмные мероприятия </t>
  </si>
  <si>
    <t>72 1 00</t>
  </si>
  <si>
    <t>Центральный аппарат</t>
  </si>
  <si>
    <t>Финансовое обеспечение  выполнения функций органов местного самоуправления , оказание услуг и выполнение работ  (расходы на выплаты персоналу в целях обеспечения  выполнения функций государственными ( муниципальными)органами , казенными учруждениями, органами управления государственными внебюжетными фондами)</t>
  </si>
  <si>
    <t xml:space="preserve">Обеспечение деятельности исполнительных органов муниципального образования </t>
  </si>
  <si>
    <t>Финансовое обеспечение  выполнения функций органов местного самоуправления , оказание услуг и выполнение работ(Закупка товаров и услуг  для обеспечения  государственных ( муниципальных) нужд)</t>
  </si>
  <si>
    <t xml:space="preserve">Финансовое обеспечение расходов муниципальго образования </t>
  </si>
  <si>
    <t>07</t>
  </si>
  <si>
    <t>72 0</t>
  </si>
  <si>
    <t>72 0 00</t>
  </si>
  <si>
    <t>72 0 00 04000</t>
  </si>
  <si>
    <t>99 0</t>
  </si>
  <si>
    <t>99 0 00</t>
  </si>
  <si>
    <t>Резервные фонды</t>
  </si>
  <si>
    <t>11</t>
  </si>
  <si>
    <t>99 0 00 05000</t>
  </si>
  <si>
    <t>72 0 00 05000</t>
  </si>
  <si>
    <t>Национальная безопасность и правоохранительная деятельность</t>
  </si>
  <si>
    <t>03</t>
  </si>
  <si>
    <t>02</t>
  </si>
  <si>
    <t>Резервные фонды местной администрации   муниципальных образований (Иные бюджетные ассигнования)</t>
  </si>
  <si>
    <t>Национальная оборона</t>
  </si>
  <si>
    <t>99 0 00 51180</t>
  </si>
  <si>
    <t xml:space="preserve">Осуществление первичного воинского учета
на территориях, где отсутствуют военные комиссариаты
</t>
  </si>
  <si>
    <t>10</t>
  </si>
  <si>
    <t>72 0 00 01000</t>
  </si>
  <si>
    <t>72 0 00 99000</t>
  </si>
  <si>
    <t>Обеспечение пожарной безопасности</t>
  </si>
  <si>
    <t>Обеспечение деятельности подведомственных учреждений</t>
  </si>
  <si>
    <t>05</t>
  </si>
  <si>
    <t>Жилищно-комунальное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</si>
  <si>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</si>
  <si>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</si>
  <si>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</si>
  <si>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</si>
  <si>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</si>
  <si>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</t>
  </si>
  <si>
    <t>Молодежная политика и оздоровление детей</t>
  </si>
  <si>
    <t>Проведение мероприятий для детей и молодежи</t>
  </si>
  <si>
    <t>08</t>
  </si>
  <si>
    <t>Культура</t>
  </si>
  <si>
    <t>Культура, кинематография</t>
  </si>
  <si>
    <t>72 2</t>
  </si>
  <si>
    <t>72 2 00</t>
  </si>
  <si>
    <t>Библиотеки</t>
  </si>
  <si>
    <t>72  2 00 99000</t>
  </si>
  <si>
    <t>72 2 00 99000</t>
  </si>
  <si>
    <t>72  1 00 99000</t>
  </si>
  <si>
    <t>72 1 00 99000</t>
  </si>
  <si>
    <t>Дворцы и дома культуры, другие учреждения культуры и средств массовой информации</t>
  </si>
  <si>
    <t>Пенсионное обеспечение</t>
  </si>
  <si>
    <t>Социальная политика</t>
  </si>
  <si>
    <t>Доплаты к пенсиям государственных служащих субъектов Российской Федерации и муниципальных служащих</t>
  </si>
  <si>
    <t>Финансовое обеспечение  выполнения функций органов местного самоуправления (Социальное обеспечение и иные выплаты населению)</t>
  </si>
  <si>
    <t>Физическая культура</t>
  </si>
  <si>
    <t>72 0 00 97000</t>
  </si>
  <si>
    <t>Физическая культура и спорт</t>
  </si>
  <si>
    <t>Расходы на выплату персоналу государственных органов</t>
  </si>
  <si>
    <t>Иные закупки товаров, работ и услуг для государственных нужд</t>
  </si>
  <si>
    <t>Прочая закупка товаров, работ и услуг для обеспечения государственных (муниципальных) нужд</t>
  </si>
  <si>
    <t xml:space="preserve">Уплата налогов, сборов и иных платежей </t>
  </si>
  <si>
    <t>Уплата налога на имущество организаций и земельного налога</t>
  </si>
  <si>
    <t>Уплата прочих налогов, сборов</t>
  </si>
  <si>
    <t>Иные бюджетные ассигнования</t>
  </si>
  <si>
    <t>Резервные средства</t>
  </si>
  <si>
    <t>Перечисления другим бюджетам бюджетной системы Российской Федерации</t>
  </si>
  <si>
    <t>Расходы на выплату персоналу казенных учреждений</t>
  </si>
  <si>
    <t>Иные выплаты персоналу, за исключением фонда оплаты труда</t>
  </si>
  <si>
    <t>Социальные выплаты гражданам, кроме публичных нормативных социальных выплат</t>
  </si>
  <si>
    <t>99 0 00 04000</t>
  </si>
  <si>
    <t>Закупка товаров , работ, услуг в целях капитального ремонта государственного имущества</t>
  </si>
  <si>
    <t xml:space="preserve">Глава Курджиновского 
сельского поселения                                                    С.Я. Кузнецов
</t>
  </si>
  <si>
    <t>КОСГУ</t>
  </si>
  <si>
    <t xml:space="preserve">Фонд оплаты труда государственных (муниципальных) органов </t>
  </si>
  <si>
    <t>Прочие услуги</t>
  </si>
  <si>
    <t>Коммунальные услуги</t>
  </si>
  <si>
    <t>услуги по содержанию имущества</t>
  </si>
  <si>
    <t>Прочие расходы</t>
  </si>
  <si>
    <t>Услуги по содержанию имущества</t>
  </si>
  <si>
    <t>Увеличение стоимости материальных запасов</t>
  </si>
  <si>
    <t>Прочие выплаты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</si>
  <si>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</si>
  <si>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</si>
  <si>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00</t>
  </si>
  <si>
    <t>Прочие межбюджетные трансферты общего характера</t>
  </si>
  <si>
    <t>Межбюджетные трансферты</t>
  </si>
  <si>
    <t>Иные межбюджетные трансферты</t>
  </si>
  <si>
    <t>Проведение мероприятий  в рамках целевой программы "Противодействие коррупции в администрации Курджиновского СП"</t>
  </si>
  <si>
    <t xml:space="preserve">Иные програмные мероприятия </t>
  </si>
  <si>
    <t xml:space="preserve">Взносы по обязательному социальному страхованию
на выплаты денежного содержания и иные выплаты
работникам государственных (муниципальных) органов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</si>
  <si>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</si>
  <si>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</si>
  <si>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 xml:space="preserve">Расходы на выплаты персоналу
 государственных (муниципальных) органов
</t>
  </si>
  <si>
    <t>Фонд оплаты труда государственных (муниципальных) органов</t>
  </si>
  <si>
    <t xml:space="preserve">Фонд оплаты труда учреждений
</t>
  </si>
  <si>
    <t xml:space="preserve"> </t>
  </si>
  <si>
    <t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2016-2019 годы  "Энергосбережение и повышение энергетической эффективности на 2016- 2019 годы"</t>
  </si>
  <si>
    <t>Увеличение стоимости ОС</t>
  </si>
  <si>
    <t>Увеличение стоимости МЗ</t>
  </si>
  <si>
    <t>Плановый период  2021</t>
  </si>
  <si>
    <t>Увеличение стоимости ГСМ</t>
  </si>
  <si>
    <t xml:space="preserve">Увеличение стоимости прочих оборотных запасов (материалов);
</t>
  </si>
  <si>
    <t>Увеличение стоимости горюче-смазочных материалов</t>
  </si>
  <si>
    <t xml:space="preserve">Увеличение стоимости горюче-смазочных материалов;
</t>
  </si>
  <si>
    <t xml:space="preserve">Пенсии, пособия, выплачиваемые работодателями, нанимателями бывшим работникам в денежной форме
</t>
  </si>
  <si>
    <t>Налоги, пошлины и сборы</t>
  </si>
  <si>
    <t>Иные расходы</t>
  </si>
  <si>
    <t xml:space="preserve"> Иные расходы</t>
  </si>
  <si>
    <t>Пособия по социальной помощи населению в денежной форме</t>
  </si>
  <si>
    <t>Очередной    2020 год</t>
  </si>
  <si>
    <t>Плановый период  2022</t>
  </si>
  <si>
    <t>Другие вопросы в области национальной безопасности и правоохранительной деятельности</t>
  </si>
  <si>
    <t>целевая программа"Противодействия к экстремизму и профилактика терроризма и экстремизма на территории Курджиновского сельского поселения на 2017-2018"</t>
  </si>
  <si>
    <t>Проведение мероприятий  в рамках целевой программы"Противодействия к экстремизму и профилактика терроризма и экстремизма на территории Курджиновского сельского поселения на 2017-2018"</t>
  </si>
  <si>
    <t>01 0 00</t>
  </si>
  <si>
    <t>01 0 00 04000</t>
  </si>
  <si>
    <t xml:space="preserve"> целевая программа "Противодействие коррупции в администрации Курджиновского СП"</t>
  </si>
  <si>
    <t>02 0 00</t>
  </si>
  <si>
    <t>02 0 00 04000</t>
  </si>
  <si>
    <t>03 0 0000000</t>
  </si>
  <si>
    <t>03 0 00 04000</t>
  </si>
  <si>
    <t>Расходы бюджета бюджета Курджиновского сельского поселения на 2020 год  и плановый период 2021,2022 год по разделам, подразделам, целевым статьям, группам и подгруппам видов расходов классификации расходов бюджета.</t>
  </si>
  <si>
    <t>Организация общественных работ</t>
  </si>
  <si>
    <t>99 8</t>
  </si>
  <si>
    <t>99 8 00</t>
  </si>
  <si>
    <t>99 8 00 21000</t>
  </si>
  <si>
    <t>Наименование главных распорядителей бюджетных средств</t>
  </si>
  <si>
    <t xml:space="preserve">Приложение  № 3
к  решению Сельского Совета Курджиновского сельского поселения 
от 28.02.2020 № 4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</si>
</sst>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/>
    <xf numFmtId="49" fontId="4" fillId="0" borderId="1" xfId="1" applyNumberFormat="1" applyFont="1" applyBorder="1"/>
    <xf numFmtId="49" fontId="4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9" fontId="3" fillId="0" borderId="1" xfId="0" applyNumberFormat="1" applyFont="1" applyBorder="1"/>
    <xf numFmtId="0" fontId="3" fillId="0" borderId="4" xfId="0" applyFont="1" applyBorder="1" applyAlignment="1"/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6" fillId="0" borderId="0" xfId="0" applyFont="1"/>
    <xf numFmtId="0" fontId="3" fillId="0" borderId="3" xfId="0" applyFont="1" applyBorder="1" applyAlignment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0" fontId="4" fillId="0" borderId="1" xfId="1" applyNumberFormat="1" applyFont="1" applyBorder="1" applyAlignment="1">
      <alignment horizontal="right"/>
    </xf>
    <xf numFmtId="49" fontId="4" fillId="0" borderId="1" xfId="0" applyNumberFormat="1" applyFont="1" applyBorder="1" applyAlignment="1">
      <alignment wrapText="1"/>
    </xf>
    <xf numFmtId="0" fontId="8" fillId="0" borderId="1" xfId="0" applyFont="1" applyBorder="1"/>
    <xf numFmtId="49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9" fillId="0" borderId="1" xfId="0" applyFont="1" applyBorder="1"/>
    <xf numFmtId="49" fontId="9" fillId="0" borderId="1" xfId="0" applyNumberFormat="1" applyFont="1" applyBorder="1"/>
    <xf numFmtId="0" fontId="9" fillId="0" borderId="1" xfId="0" applyFont="1" applyBorder="1" applyAlignment="1">
      <alignment wrapText="1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2"/>
  <sheetViews>
    <sheetView tabSelected="1" topLeftCell="A31" workbookViewId="0">
      <selection activeCell="N5" sqref="N5"/>
    </sheetView>
  </sheetViews>
  <sheetFormatPr defaultRowHeight="104.25" customHeight="1" x14ac:dyDescent="0.3"/>
  <cols>
    <col min="1" max="3" width="9.140625" style="1"/>
    <col min="4" max="4" width="18.28515625" style="1" customWidth="1"/>
    <col min="5" max="5" width="0.28515625" style="1" hidden="1" customWidth="1"/>
    <col min="6" max="6" width="0.42578125" style="1" hidden="1" customWidth="1"/>
    <col min="7" max="7" width="9.140625" style="1" hidden="1" customWidth="1"/>
    <col min="8" max="8" width="8.28515625" style="1" customWidth="1"/>
    <col min="9" max="9" width="3.5703125" style="1" customWidth="1"/>
    <col min="10" max="10" width="5.28515625" style="1" customWidth="1"/>
    <col min="11" max="11" width="9.140625" style="21" customWidth="1"/>
    <col min="12" max="12" width="6.85546875" style="1" customWidth="1"/>
    <col min="13" max="13" width="5.5703125" style="1" customWidth="1"/>
    <col min="14" max="14" width="17.85546875" style="1" customWidth="1"/>
    <col min="15" max="15" width="11.42578125" style="1" customWidth="1"/>
    <col min="16" max="16" width="11.28515625" style="1" customWidth="1"/>
    <col min="17" max="16384" width="9.140625" style="1"/>
  </cols>
  <sheetData>
    <row r="1" spans="1:21" ht="104.25" hidden="1" customHeight="1" x14ac:dyDescent="0.3">
      <c r="K1" s="63" t="s">
        <v>139</v>
      </c>
      <c r="L1" s="63"/>
      <c r="M1" s="63"/>
    </row>
    <row r="2" spans="1:21" ht="104.25" hidden="1" customHeight="1" x14ac:dyDescent="0.3">
      <c r="K2" s="63"/>
      <c r="L2" s="63"/>
      <c r="M2" s="63"/>
    </row>
    <row r="3" spans="1:21" ht="104.25" hidden="1" customHeight="1" x14ac:dyDescent="0.3">
      <c r="K3" s="63"/>
      <c r="L3" s="63"/>
      <c r="M3" s="63"/>
    </row>
    <row r="4" spans="1:21" ht="104.25" customHeight="1" x14ac:dyDescent="0.3">
      <c r="K4" s="63"/>
      <c r="L4" s="63"/>
      <c r="M4" s="63"/>
    </row>
    <row r="5" spans="1:21" ht="104.25" customHeight="1" x14ac:dyDescent="0.3">
      <c r="K5" s="63"/>
      <c r="L5" s="63"/>
      <c r="M5" s="63"/>
    </row>
    <row r="6" spans="1:21" ht="104.25" customHeight="1" x14ac:dyDescent="0.3">
      <c r="A6" s="64" t="s">
        <v>133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U6" s="1" t="s">
        <v>107</v>
      </c>
    </row>
    <row r="7" spans="1:21" ht="104.2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2"/>
      <c r="M7" s="2"/>
    </row>
    <row r="8" spans="1:21" ht="104.25" customHeight="1" x14ac:dyDescent="0.3">
      <c r="A8" s="65" t="s">
        <v>138</v>
      </c>
      <c r="B8" s="66"/>
      <c r="C8" s="66"/>
      <c r="D8" s="66"/>
      <c r="E8" s="66"/>
      <c r="F8" s="66"/>
      <c r="G8" s="67"/>
      <c r="H8" s="4" t="s">
        <v>0</v>
      </c>
      <c r="I8" s="4" t="s">
        <v>1</v>
      </c>
      <c r="J8" s="4" t="s">
        <v>2</v>
      </c>
      <c r="K8" s="4" t="s">
        <v>3</v>
      </c>
      <c r="L8" s="5" t="s">
        <v>4</v>
      </c>
      <c r="M8" s="5" t="s">
        <v>84</v>
      </c>
      <c r="N8" s="6" t="s">
        <v>121</v>
      </c>
      <c r="O8" s="7" t="s">
        <v>111</v>
      </c>
      <c r="P8" s="8" t="s">
        <v>122</v>
      </c>
    </row>
    <row r="9" spans="1:21" ht="104.25" customHeight="1" x14ac:dyDescent="0.3">
      <c r="A9" s="65" t="s">
        <v>5</v>
      </c>
      <c r="B9" s="66"/>
      <c r="C9" s="66"/>
      <c r="D9" s="66"/>
      <c r="E9" s="66"/>
      <c r="F9" s="66"/>
      <c r="G9" s="67"/>
      <c r="H9" s="9"/>
      <c r="I9" s="9"/>
      <c r="J9" s="9"/>
      <c r="K9" s="4"/>
      <c r="L9" s="9"/>
      <c r="M9" s="9"/>
      <c r="N9" s="9"/>
      <c r="O9" s="9"/>
      <c r="P9" s="9"/>
    </row>
    <row r="10" spans="1:21" ht="104.25" customHeight="1" x14ac:dyDescent="0.3">
      <c r="A10" s="42" t="s">
        <v>6</v>
      </c>
      <c r="B10" s="43"/>
      <c r="C10" s="43"/>
      <c r="D10" s="43"/>
      <c r="E10" s="43"/>
      <c r="F10" s="43"/>
      <c r="G10" s="44"/>
      <c r="H10" s="9">
        <v>301</v>
      </c>
      <c r="I10" s="9"/>
      <c r="J10" s="9"/>
      <c r="K10" s="4"/>
      <c r="L10" s="9"/>
      <c r="M10" s="9"/>
      <c r="N10" s="9">
        <f>SUM(N11+N44+N58+N81+N89+N150+N159+N205+N214+N197)</f>
        <v>12351.69325</v>
      </c>
      <c r="O10" s="9">
        <f>SUM(O11+O44+O58+O89+O150+O159+O205+O214+O197)</f>
        <v>9592.5</v>
      </c>
      <c r="P10" s="9">
        <f>SUM(P11+P44+P58+P89+P150+P159+P205+P214+P197)</f>
        <v>9592.5</v>
      </c>
    </row>
    <row r="11" spans="1:21" ht="104.25" customHeight="1" x14ac:dyDescent="0.3">
      <c r="A11" s="42" t="s">
        <v>7</v>
      </c>
      <c r="B11" s="43"/>
      <c r="C11" s="43"/>
      <c r="D11" s="43"/>
      <c r="E11" s="43"/>
      <c r="F11" s="43"/>
      <c r="G11" s="44"/>
      <c r="H11" s="9">
        <v>301</v>
      </c>
      <c r="I11" s="10" t="s">
        <v>8</v>
      </c>
      <c r="J11" s="9"/>
      <c r="K11" s="4"/>
      <c r="L11" s="9"/>
      <c r="M11" s="9"/>
      <c r="N11" s="9">
        <f>SUM(N12+N38)</f>
        <v>5527.6</v>
      </c>
      <c r="O11" s="9">
        <f t="shared" ref="O11:P11" si="0">SUM(O12+O38)</f>
        <v>2803.9</v>
      </c>
      <c r="P11" s="9">
        <f t="shared" si="0"/>
        <v>2803.9</v>
      </c>
    </row>
    <row r="12" spans="1:21" ht="116.25" customHeight="1" x14ac:dyDescent="0.3">
      <c r="A12" s="42" t="s">
        <v>9</v>
      </c>
      <c r="B12" s="43"/>
      <c r="C12" s="43"/>
      <c r="D12" s="43"/>
      <c r="E12" s="43"/>
      <c r="F12" s="43"/>
      <c r="G12" s="44"/>
      <c r="H12" s="9">
        <v>301</v>
      </c>
      <c r="I12" s="10" t="s">
        <v>8</v>
      </c>
      <c r="J12" s="11" t="s">
        <v>10</v>
      </c>
      <c r="K12" s="4"/>
      <c r="L12" s="9"/>
      <c r="M12" s="9"/>
      <c r="N12" s="9">
        <f t="shared" ref="N12:P14" si="1">SUM(N13)</f>
        <v>5507.6</v>
      </c>
      <c r="O12" s="9">
        <f t="shared" si="1"/>
        <v>2783.9</v>
      </c>
      <c r="P12" s="9">
        <f t="shared" si="1"/>
        <v>2783.9</v>
      </c>
    </row>
    <row r="13" spans="1:21" ht="104.25" customHeight="1" x14ac:dyDescent="0.3">
      <c r="A13" s="39" t="s">
        <v>16</v>
      </c>
      <c r="B13" s="40"/>
      <c r="C13" s="40"/>
      <c r="D13" s="40"/>
      <c r="E13" s="40"/>
      <c r="F13" s="40"/>
      <c r="G13" s="41"/>
      <c r="H13" s="12">
        <v>301</v>
      </c>
      <c r="I13" s="12" t="s">
        <v>8</v>
      </c>
      <c r="J13" s="12" t="s">
        <v>10</v>
      </c>
      <c r="K13" s="13" t="s">
        <v>20</v>
      </c>
      <c r="L13" s="12"/>
      <c r="M13" s="12"/>
      <c r="N13" s="12">
        <f t="shared" si="1"/>
        <v>5507.6</v>
      </c>
      <c r="O13" s="12">
        <f t="shared" si="1"/>
        <v>2783.9</v>
      </c>
      <c r="P13" s="12">
        <f t="shared" si="1"/>
        <v>2783.9</v>
      </c>
    </row>
    <row r="14" spans="1:21" ht="104.25" customHeight="1" x14ac:dyDescent="0.3">
      <c r="A14" s="39" t="s">
        <v>12</v>
      </c>
      <c r="B14" s="40"/>
      <c r="C14" s="40"/>
      <c r="D14" s="40"/>
      <c r="E14" s="40"/>
      <c r="F14" s="40"/>
      <c r="G14" s="41"/>
      <c r="H14" s="12">
        <v>301</v>
      </c>
      <c r="I14" s="12" t="s">
        <v>8</v>
      </c>
      <c r="J14" s="12" t="s">
        <v>10</v>
      </c>
      <c r="K14" s="13" t="s">
        <v>21</v>
      </c>
      <c r="L14" s="12"/>
      <c r="M14" s="12"/>
      <c r="N14" s="12">
        <f t="shared" si="1"/>
        <v>5507.6</v>
      </c>
      <c r="O14" s="12">
        <f t="shared" si="1"/>
        <v>2783.9</v>
      </c>
      <c r="P14" s="12">
        <f t="shared" si="1"/>
        <v>2783.9</v>
      </c>
    </row>
    <row r="15" spans="1:21" ht="104.25" customHeight="1" x14ac:dyDescent="0.3">
      <c r="A15" s="39" t="s">
        <v>14</v>
      </c>
      <c r="B15" s="40"/>
      <c r="C15" s="40"/>
      <c r="D15" s="40"/>
      <c r="E15" s="40"/>
      <c r="F15" s="40"/>
      <c r="G15" s="41"/>
      <c r="H15" s="12">
        <v>301</v>
      </c>
      <c r="I15" s="12" t="s">
        <v>8</v>
      </c>
      <c r="J15" s="12" t="s">
        <v>10</v>
      </c>
      <c r="K15" s="14" t="s">
        <v>22</v>
      </c>
      <c r="L15" s="12"/>
      <c r="M15" s="12"/>
      <c r="N15" s="12">
        <f>SUM(N16+N21+N32)</f>
        <v>5507.6</v>
      </c>
      <c r="O15" s="12">
        <f t="shared" ref="O15:P15" si="2">SUM(O16+O21+O32)</f>
        <v>2783.9</v>
      </c>
      <c r="P15" s="12">
        <f t="shared" si="2"/>
        <v>2783.9</v>
      </c>
    </row>
    <row r="16" spans="1:21" ht="111" customHeight="1" x14ac:dyDescent="0.3">
      <c r="A16" s="39" t="s">
        <v>15</v>
      </c>
      <c r="B16" s="40"/>
      <c r="C16" s="40"/>
      <c r="D16" s="40"/>
      <c r="E16" s="40"/>
      <c r="F16" s="40"/>
      <c r="G16" s="41"/>
      <c r="H16" s="12">
        <v>301</v>
      </c>
      <c r="I16" s="12" t="s">
        <v>8</v>
      </c>
      <c r="J16" s="12" t="s">
        <v>10</v>
      </c>
      <c r="K16" s="14" t="s">
        <v>22</v>
      </c>
      <c r="L16" s="12">
        <v>100</v>
      </c>
      <c r="M16" s="12"/>
      <c r="N16" s="12">
        <f>SUM(N17)</f>
        <v>3522.1</v>
      </c>
      <c r="O16" s="12">
        <f t="shared" ref="O16:P16" si="3">SUM(O17)</f>
        <v>798.4</v>
      </c>
      <c r="P16" s="12">
        <f t="shared" si="3"/>
        <v>798.4</v>
      </c>
    </row>
    <row r="17" spans="1:16" ht="104.25" customHeight="1" x14ac:dyDescent="0.3">
      <c r="A17" s="39" t="s">
        <v>104</v>
      </c>
      <c r="B17" s="40"/>
      <c r="C17" s="40"/>
      <c r="D17" s="40"/>
      <c r="E17" s="40"/>
      <c r="F17" s="40"/>
      <c r="G17" s="41"/>
      <c r="H17" s="12">
        <v>301</v>
      </c>
      <c r="I17" s="12" t="s">
        <v>8</v>
      </c>
      <c r="J17" s="12" t="s">
        <v>10</v>
      </c>
      <c r="K17" s="14" t="s">
        <v>22</v>
      </c>
      <c r="L17" s="12">
        <v>120</v>
      </c>
      <c r="M17" s="12"/>
      <c r="N17" s="12">
        <f>SUM(N18:N20)</f>
        <v>3522.1</v>
      </c>
      <c r="O17" s="12">
        <f t="shared" ref="O17:P17" si="4">SUM(O19:O20)</f>
        <v>798.4</v>
      </c>
      <c r="P17" s="12">
        <f t="shared" si="4"/>
        <v>798.4</v>
      </c>
    </row>
    <row r="18" spans="1:16" ht="104.25" customHeight="1" x14ac:dyDescent="0.3">
      <c r="A18" s="39" t="s">
        <v>85</v>
      </c>
      <c r="B18" s="40"/>
      <c r="C18" s="40"/>
      <c r="D18" s="40"/>
      <c r="E18" s="40"/>
      <c r="F18" s="40"/>
      <c r="G18" s="41"/>
      <c r="H18" s="12">
        <v>301</v>
      </c>
      <c r="I18" s="12" t="s">
        <v>8</v>
      </c>
      <c r="J18" s="12" t="s">
        <v>10</v>
      </c>
      <c r="K18" s="14" t="s">
        <v>22</v>
      </c>
      <c r="L18" s="12">
        <v>121</v>
      </c>
      <c r="M18" s="12">
        <v>211</v>
      </c>
      <c r="N18" s="12">
        <v>2643.7</v>
      </c>
      <c r="O18" s="12">
        <v>2643.7</v>
      </c>
      <c r="P18" s="12">
        <v>2643.7</v>
      </c>
    </row>
    <row r="19" spans="1:16" ht="104.25" customHeight="1" x14ac:dyDescent="0.3">
      <c r="A19" s="39" t="s">
        <v>85</v>
      </c>
      <c r="B19" s="40"/>
      <c r="C19" s="40"/>
      <c r="D19" s="40"/>
      <c r="E19" s="40"/>
      <c r="F19" s="40"/>
      <c r="G19" s="41"/>
      <c r="H19" s="12">
        <v>301</v>
      </c>
      <c r="I19" s="12" t="s">
        <v>8</v>
      </c>
      <c r="J19" s="12" t="s">
        <v>10</v>
      </c>
      <c r="K19" s="14" t="s">
        <v>22</v>
      </c>
      <c r="L19" s="12">
        <v>122</v>
      </c>
      <c r="M19" s="12">
        <v>267</v>
      </c>
      <c r="N19" s="12">
        <v>80</v>
      </c>
      <c r="O19" s="12">
        <v>0</v>
      </c>
      <c r="P19" s="12">
        <v>0</v>
      </c>
    </row>
    <row r="20" spans="1:16" ht="152.25" customHeight="1" x14ac:dyDescent="0.3">
      <c r="A20" s="39" t="s">
        <v>101</v>
      </c>
      <c r="B20" s="40"/>
      <c r="C20" s="40"/>
      <c r="D20" s="40"/>
      <c r="E20" s="40"/>
      <c r="F20" s="40"/>
      <c r="G20" s="41"/>
      <c r="H20" s="12">
        <v>301</v>
      </c>
      <c r="I20" s="12" t="s">
        <v>8</v>
      </c>
      <c r="J20" s="12" t="s">
        <v>10</v>
      </c>
      <c r="K20" s="14" t="s">
        <v>22</v>
      </c>
      <c r="L20" s="12">
        <v>129</v>
      </c>
      <c r="M20" s="12">
        <v>213</v>
      </c>
      <c r="N20" s="12">
        <v>798.4</v>
      </c>
      <c r="O20" s="12">
        <v>798.4</v>
      </c>
      <c r="P20" s="12">
        <v>798.4</v>
      </c>
    </row>
    <row r="21" spans="1:16" ht="111.75" customHeight="1" x14ac:dyDescent="0.3">
      <c r="A21" s="39" t="s">
        <v>17</v>
      </c>
      <c r="B21" s="40"/>
      <c r="C21" s="40"/>
      <c r="D21" s="40"/>
      <c r="E21" s="40"/>
      <c r="F21" s="40"/>
      <c r="G21" s="41"/>
      <c r="H21" s="12">
        <v>301</v>
      </c>
      <c r="I21" s="12" t="s">
        <v>8</v>
      </c>
      <c r="J21" s="12" t="s">
        <v>10</v>
      </c>
      <c r="K21" s="13" t="s">
        <v>22</v>
      </c>
      <c r="L21" s="12">
        <v>200</v>
      </c>
      <c r="M21" s="12"/>
      <c r="N21" s="12">
        <f>SUM(N22)</f>
        <v>1978</v>
      </c>
      <c r="O21" s="12">
        <f t="shared" ref="O21:P22" si="5">SUM(O22)</f>
        <v>1978</v>
      </c>
      <c r="P21" s="12">
        <f t="shared" si="5"/>
        <v>1978</v>
      </c>
    </row>
    <row r="22" spans="1:16" ht="104.25" customHeight="1" x14ac:dyDescent="0.3">
      <c r="A22" s="39" t="s">
        <v>70</v>
      </c>
      <c r="B22" s="40"/>
      <c r="C22" s="40"/>
      <c r="D22" s="40"/>
      <c r="E22" s="40"/>
      <c r="F22" s="40"/>
      <c r="G22" s="41"/>
      <c r="H22" s="12">
        <v>301</v>
      </c>
      <c r="I22" s="12" t="s">
        <v>8</v>
      </c>
      <c r="J22" s="12" t="s">
        <v>10</v>
      </c>
      <c r="K22" s="13" t="s">
        <v>22</v>
      </c>
      <c r="L22" s="12">
        <v>240</v>
      </c>
      <c r="M22" s="12"/>
      <c r="N22" s="12">
        <f>SUM(N23)</f>
        <v>1978</v>
      </c>
      <c r="O22" s="12">
        <f t="shared" si="5"/>
        <v>1978</v>
      </c>
      <c r="P22" s="12">
        <f t="shared" si="5"/>
        <v>1978</v>
      </c>
    </row>
    <row r="23" spans="1:16" ht="104.25" customHeight="1" x14ac:dyDescent="0.3">
      <c r="A23" s="39" t="s">
        <v>71</v>
      </c>
      <c r="B23" s="40"/>
      <c r="C23" s="40"/>
      <c r="D23" s="40"/>
      <c r="E23" s="40"/>
      <c r="F23" s="40"/>
      <c r="G23" s="41"/>
      <c r="H23" s="12">
        <v>301</v>
      </c>
      <c r="I23" s="12" t="s">
        <v>8</v>
      </c>
      <c r="J23" s="12" t="s">
        <v>10</v>
      </c>
      <c r="K23" s="13" t="s">
        <v>22</v>
      </c>
      <c r="L23" s="12">
        <v>244</v>
      </c>
      <c r="M23" s="12"/>
      <c r="N23" s="12">
        <f>SUM(N25+N26+N27+N28+N29+N24)</f>
        <v>1978</v>
      </c>
      <c r="O23" s="12">
        <f t="shared" ref="O23:P23" si="6">SUM(O25+O26+O27+O28+O29+O24)</f>
        <v>1978</v>
      </c>
      <c r="P23" s="12">
        <f t="shared" si="6"/>
        <v>1978</v>
      </c>
    </row>
    <row r="24" spans="1:16" ht="104.25" customHeight="1" x14ac:dyDescent="0.3">
      <c r="A24" s="39"/>
      <c r="B24" s="40"/>
      <c r="C24" s="40"/>
      <c r="D24" s="40"/>
      <c r="E24" s="40"/>
      <c r="F24" s="40"/>
      <c r="G24" s="41"/>
      <c r="H24" s="12">
        <v>301</v>
      </c>
      <c r="I24" s="12" t="s">
        <v>8</v>
      </c>
      <c r="J24" s="12" t="s">
        <v>10</v>
      </c>
      <c r="K24" s="13" t="s">
        <v>22</v>
      </c>
      <c r="L24" s="12">
        <v>244</v>
      </c>
      <c r="M24" s="12">
        <v>221</v>
      </c>
      <c r="N24" s="12">
        <v>85</v>
      </c>
      <c r="O24" s="12">
        <v>85</v>
      </c>
      <c r="P24" s="12">
        <v>85</v>
      </c>
    </row>
    <row r="25" spans="1:16" ht="104.25" customHeight="1" x14ac:dyDescent="0.3">
      <c r="A25" s="39" t="s">
        <v>87</v>
      </c>
      <c r="B25" s="40"/>
      <c r="C25" s="40"/>
      <c r="D25" s="40"/>
      <c r="E25" s="40"/>
      <c r="F25" s="40"/>
      <c r="G25" s="41"/>
      <c r="H25" s="12">
        <v>301</v>
      </c>
      <c r="I25" s="12" t="s">
        <v>8</v>
      </c>
      <c r="J25" s="12" t="s">
        <v>10</v>
      </c>
      <c r="K25" s="13" t="s">
        <v>22</v>
      </c>
      <c r="L25" s="12">
        <v>244</v>
      </c>
      <c r="M25" s="12">
        <v>223</v>
      </c>
      <c r="N25" s="12">
        <v>90</v>
      </c>
      <c r="O25" s="12">
        <v>90</v>
      </c>
      <c r="P25" s="12">
        <v>90</v>
      </c>
    </row>
    <row r="26" spans="1:16" ht="104.25" customHeight="1" x14ac:dyDescent="0.3">
      <c r="A26" s="39" t="s">
        <v>88</v>
      </c>
      <c r="B26" s="40"/>
      <c r="C26" s="40"/>
      <c r="D26" s="40"/>
      <c r="E26" s="40"/>
      <c r="F26" s="40"/>
      <c r="G26" s="41"/>
      <c r="H26" s="12">
        <v>301</v>
      </c>
      <c r="I26" s="12" t="s">
        <v>8</v>
      </c>
      <c r="J26" s="12" t="s">
        <v>10</v>
      </c>
      <c r="K26" s="13" t="s">
        <v>22</v>
      </c>
      <c r="L26" s="12">
        <v>244</v>
      </c>
      <c r="M26" s="12">
        <v>225</v>
      </c>
      <c r="N26" s="12">
        <v>30</v>
      </c>
      <c r="O26" s="12">
        <v>30</v>
      </c>
      <c r="P26" s="12">
        <v>30</v>
      </c>
    </row>
    <row r="27" spans="1:16" ht="104.25" customHeight="1" x14ac:dyDescent="0.3">
      <c r="A27" s="39" t="s">
        <v>89</v>
      </c>
      <c r="B27" s="40"/>
      <c r="C27" s="40"/>
      <c r="D27" s="40"/>
      <c r="E27" s="40"/>
      <c r="F27" s="40"/>
      <c r="G27" s="41"/>
      <c r="H27" s="12">
        <v>301</v>
      </c>
      <c r="I27" s="12" t="s">
        <v>8</v>
      </c>
      <c r="J27" s="12" t="s">
        <v>10</v>
      </c>
      <c r="K27" s="13" t="s">
        <v>22</v>
      </c>
      <c r="L27" s="12">
        <v>244</v>
      </c>
      <c r="M27" s="12">
        <v>226</v>
      </c>
      <c r="N27" s="12">
        <v>363</v>
      </c>
      <c r="O27" s="12">
        <v>363</v>
      </c>
      <c r="P27" s="12">
        <v>363</v>
      </c>
    </row>
    <row r="28" spans="1:16" ht="104.25" customHeight="1" x14ac:dyDescent="0.3">
      <c r="A28" s="39" t="s">
        <v>109</v>
      </c>
      <c r="B28" s="40"/>
      <c r="C28" s="40"/>
      <c r="D28" s="40"/>
      <c r="E28" s="40"/>
      <c r="F28" s="40"/>
      <c r="G28" s="41"/>
      <c r="H28" s="12">
        <v>301</v>
      </c>
      <c r="I28" s="12" t="s">
        <v>8</v>
      </c>
      <c r="J28" s="12" t="s">
        <v>10</v>
      </c>
      <c r="K28" s="13" t="s">
        <v>22</v>
      </c>
      <c r="L28" s="12">
        <v>244</v>
      </c>
      <c r="M28" s="12">
        <v>310</v>
      </c>
      <c r="N28" s="12">
        <v>900</v>
      </c>
      <c r="O28" s="12">
        <v>900</v>
      </c>
      <c r="P28" s="12">
        <v>900</v>
      </c>
    </row>
    <row r="29" spans="1:16" ht="104.25" customHeight="1" x14ac:dyDescent="0.3">
      <c r="A29" s="39" t="s">
        <v>91</v>
      </c>
      <c r="B29" s="40"/>
      <c r="C29" s="40"/>
      <c r="D29" s="40"/>
      <c r="E29" s="40"/>
      <c r="F29" s="40"/>
      <c r="G29" s="41"/>
      <c r="H29" s="12">
        <v>301</v>
      </c>
      <c r="I29" s="12" t="s">
        <v>8</v>
      </c>
      <c r="J29" s="12" t="s">
        <v>10</v>
      </c>
      <c r="K29" s="13" t="s">
        <v>22</v>
      </c>
      <c r="L29" s="12">
        <v>244</v>
      </c>
      <c r="M29" s="12">
        <v>340</v>
      </c>
      <c r="N29" s="12">
        <f t="shared" ref="N29" si="7">SUM(N30:N31)</f>
        <v>510</v>
      </c>
      <c r="O29" s="12">
        <f t="shared" ref="O29:P29" si="8">SUM(O30:O31)</f>
        <v>510</v>
      </c>
      <c r="P29" s="12">
        <f t="shared" si="8"/>
        <v>510</v>
      </c>
    </row>
    <row r="30" spans="1:16" ht="104.25" customHeight="1" x14ac:dyDescent="0.3">
      <c r="A30" s="39" t="s">
        <v>112</v>
      </c>
      <c r="B30" s="40"/>
      <c r="C30" s="40"/>
      <c r="D30" s="40"/>
      <c r="E30" s="40"/>
      <c r="F30" s="40"/>
      <c r="G30" s="41"/>
      <c r="H30" s="12">
        <v>301</v>
      </c>
      <c r="I30" s="12" t="s">
        <v>8</v>
      </c>
      <c r="J30" s="12" t="s">
        <v>10</v>
      </c>
      <c r="K30" s="13" t="s">
        <v>22</v>
      </c>
      <c r="L30" s="12">
        <v>244</v>
      </c>
      <c r="M30" s="12">
        <v>343</v>
      </c>
      <c r="N30" s="12">
        <v>350</v>
      </c>
      <c r="O30" s="12">
        <v>350</v>
      </c>
      <c r="P30" s="12">
        <v>350</v>
      </c>
    </row>
    <row r="31" spans="1:16" ht="104.25" customHeight="1" x14ac:dyDescent="0.3">
      <c r="A31" s="39" t="s">
        <v>113</v>
      </c>
      <c r="B31" s="40"/>
      <c r="C31" s="40"/>
      <c r="D31" s="40"/>
      <c r="E31" s="40"/>
      <c r="F31" s="40"/>
      <c r="G31" s="41"/>
      <c r="H31" s="12">
        <v>301</v>
      </c>
      <c r="I31" s="12" t="s">
        <v>8</v>
      </c>
      <c r="J31" s="12" t="s">
        <v>10</v>
      </c>
      <c r="K31" s="13" t="s">
        <v>22</v>
      </c>
      <c r="L31" s="12">
        <v>244</v>
      </c>
      <c r="M31" s="12">
        <v>346</v>
      </c>
      <c r="N31" s="12">
        <v>160</v>
      </c>
      <c r="O31" s="12">
        <v>160</v>
      </c>
      <c r="P31" s="12">
        <v>160</v>
      </c>
    </row>
    <row r="32" spans="1:16" ht="104.25" customHeight="1" x14ac:dyDescent="0.3">
      <c r="A32" s="39" t="s">
        <v>75</v>
      </c>
      <c r="B32" s="40"/>
      <c r="C32" s="40"/>
      <c r="D32" s="40"/>
      <c r="E32" s="40"/>
      <c r="F32" s="40"/>
      <c r="G32" s="41"/>
      <c r="H32" s="12">
        <v>301</v>
      </c>
      <c r="I32" s="12" t="s">
        <v>8</v>
      </c>
      <c r="J32" s="12" t="s">
        <v>10</v>
      </c>
      <c r="K32" s="13" t="s">
        <v>22</v>
      </c>
      <c r="L32" s="12">
        <v>800</v>
      </c>
      <c r="M32" s="12"/>
      <c r="N32" s="12">
        <f>SUM(N33)</f>
        <v>7.5</v>
      </c>
      <c r="O32" s="12">
        <f t="shared" ref="O32:P32" si="9">SUM(O33)</f>
        <v>7.5</v>
      </c>
      <c r="P32" s="12">
        <f t="shared" si="9"/>
        <v>7.5</v>
      </c>
    </row>
    <row r="33" spans="1:16" ht="104.25" customHeight="1" x14ac:dyDescent="0.3">
      <c r="A33" s="39" t="s">
        <v>72</v>
      </c>
      <c r="B33" s="40"/>
      <c r="C33" s="40"/>
      <c r="D33" s="40"/>
      <c r="E33" s="40"/>
      <c r="F33" s="40"/>
      <c r="G33" s="41"/>
      <c r="H33" s="12">
        <v>301</v>
      </c>
      <c r="I33" s="12" t="s">
        <v>8</v>
      </c>
      <c r="J33" s="12" t="s">
        <v>10</v>
      </c>
      <c r="K33" s="13" t="s">
        <v>22</v>
      </c>
      <c r="L33" s="12">
        <v>850</v>
      </c>
      <c r="M33" s="12"/>
      <c r="N33" s="12">
        <f>SUM(N34+N36)</f>
        <v>7.5</v>
      </c>
      <c r="O33" s="12">
        <f t="shared" ref="O33:P33" si="10">SUM(O34+O36)</f>
        <v>7.5</v>
      </c>
      <c r="P33" s="12">
        <f t="shared" si="10"/>
        <v>7.5</v>
      </c>
    </row>
    <row r="34" spans="1:16" ht="104.25" customHeight="1" x14ac:dyDescent="0.3">
      <c r="A34" s="39" t="s">
        <v>73</v>
      </c>
      <c r="B34" s="40"/>
      <c r="C34" s="40"/>
      <c r="D34" s="40"/>
      <c r="E34" s="40"/>
      <c r="F34" s="40"/>
      <c r="G34" s="41"/>
      <c r="H34" s="12">
        <v>301</v>
      </c>
      <c r="I34" s="12" t="s">
        <v>8</v>
      </c>
      <c r="J34" s="12" t="s">
        <v>10</v>
      </c>
      <c r="K34" s="13" t="s">
        <v>22</v>
      </c>
      <c r="L34" s="12">
        <v>851</v>
      </c>
      <c r="M34" s="12"/>
      <c r="N34" s="12">
        <v>5.7</v>
      </c>
      <c r="O34" s="12">
        <v>5.7</v>
      </c>
      <c r="P34" s="12">
        <v>5.7</v>
      </c>
    </row>
    <row r="35" spans="1:16" ht="104.25" customHeight="1" x14ac:dyDescent="0.3">
      <c r="A35" s="39" t="s">
        <v>117</v>
      </c>
      <c r="B35" s="40"/>
      <c r="C35" s="40"/>
      <c r="D35" s="40"/>
      <c r="E35" s="40"/>
      <c r="F35" s="40"/>
      <c r="G35" s="41"/>
      <c r="H35" s="12">
        <v>301</v>
      </c>
      <c r="I35" s="12" t="s">
        <v>8</v>
      </c>
      <c r="J35" s="12" t="s">
        <v>10</v>
      </c>
      <c r="K35" s="13" t="s">
        <v>22</v>
      </c>
      <c r="L35" s="12">
        <v>851</v>
      </c>
      <c r="M35" s="12">
        <v>291</v>
      </c>
      <c r="N35" s="12">
        <v>5.7</v>
      </c>
      <c r="O35" s="12">
        <v>5.7</v>
      </c>
      <c r="P35" s="12">
        <v>5.7</v>
      </c>
    </row>
    <row r="36" spans="1:16" ht="104.25" customHeight="1" x14ac:dyDescent="0.3">
      <c r="A36" s="39" t="s">
        <v>74</v>
      </c>
      <c r="B36" s="40"/>
      <c r="C36" s="40"/>
      <c r="D36" s="40"/>
      <c r="E36" s="40"/>
      <c r="F36" s="40"/>
      <c r="G36" s="41"/>
      <c r="H36" s="12">
        <v>301</v>
      </c>
      <c r="I36" s="12" t="s">
        <v>8</v>
      </c>
      <c r="J36" s="12" t="s">
        <v>10</v>
      </c>
      <c r="K36" s="13" t="s">
        <v>22</v>
      </c>
      <c r="L36" s="12">
        <v>852</v>
      </c>
      <c r="M36" s="12"/>
      <c r="N36" s="12">
        <v>1.8</v>
      </c>
      <c r="O36" s="12">
        <v>1.8</v>
      </c>
      <c r="P36" s="12">
        <v>1.8</v>
      </c>
    </row>
    <row r="37" spans="1:16" ht="104.25" customHeight="1" x14ac:dyDescent="0.3">
      <c r="A37" s="39" t="s">
        <v>117</v>
      </c>
      <c r="B37" s="40"/>
      <c r="C37" s="40"/>
      <c r="D37" s="40"/>
      <c r="E37" s="40"/>
      <c r="F37" s="40"/>
      <c r="G37" s="41"/>
      <c r="H37" s="12">
        <v>301</v>
      </c>
      <c r="I37" s="12" t="s">
        <v>8</v>
      </c>
      <c r="J37" s="12" t="s">
        <v>10</v>
      </c>
      <c r="K37" s="13" t="s">
        <v>22</v>
      </c>
      <c r="L37" s="12">
        <v>852</v>
      </c>
      <c r="M37" s="12">
        <v>291</v>
      </c>
      <c r="N37" s="12">
        <v>1.8</v>
      </c>
      <c r="O37" s="12">
        <v>1.8</v>
      </c>
      <c r="P37" s="12">
        <v>1.8</v>
      </c>
    </row>
    <row r="38" spans="1:16" ht="104.25" customHeight="1" x14ac:dyDescent="0.3">
      <c r="A38" s="42" t="s">
        <v>25</v>
      </c>
      <c r="B38" s="43"/>
      <c r="C38" s="43"/>
      <c r="D38" s="43"/>
      <c r="E38" s="43"/>
      <c r="F38" s="43"/>
      <c r="G38" s="44"/>
      <c r="H38" s="9">
        <v>301</v>
      </c>
      <c r="I38" s="10" t="s">
        <v>8</v>
      </c>
      <c r="J38" s="11" t="s">
        <v>26</v>
      </c>
      <c r="K38" s="4"/>
      <c r="L38" s="9"/>
      <c r="M38" s="9"/>
      <c r="N38" s="9">
        <f>SUM(N40)</f>
        <v>20</v>
      </c>
      <c r="O38" s="9">
        <f t="shared" ref="O38:P38" si="11">SUM(O40)</f>
        <v>20</v>
      </c>
      <c r="P38" s="9">
        <f t="shared" si="11"/>
        <v>20</v>
      </c>
    </row>
    <row r="39" spans="1:16" ht="104.25" customHeight="1" x14ac:dyDescent="0.3">
      <c r="A39" s="39" t="s">
        <v>18</v>
      </c>
      <c r="B39" s="40"/>
      <c r="C39" s="40"/>
      <c r="D39" s="40"/>
      <c r="E39" s="40"/>
      <c r="F39" s="40"/>
      <c r="G39" s="41"/>
      <c r="H39" s="12">
        <v>301</v>
      </c>
      <c r="I39" s="12" t="s">
        <v>8</v>
      </c>
      <c r="J39" s="20">
        <v>11</v>
      </c>
      <c r="K39" s="13" t="s">
        <v>23</v>
      </c>
      <c r="L39" s="12"/>
      <c r="M39" s="12"/>
      <c r="N39" s="12">
        <f t="shared" ref="N39:P41" si="12">SUM(N40)</f>
        <v>20</v>
      </c>
      <c r="O39" s="12">
        <f t="shared" si="12"/>
        <v>20</v>
      </c>
      <c r="P39" s="12">
        <f t="shared" si="12"/>
        <v>20</v>
      </c>
    </row>
    <row r="40" spans="1:16" ht="104.25" customHeight="1" x14ac:dyDescent="0.3">
      <c r="A40" s="15" t="s">
        <v>12</v>
      </c>
      <c r="B40" s="16"/>
      <c r="C40" s="16"/>
      <c r="D40" s="16"/>
      <c r="E40" s="16"/>
      <c r="F40" s="16"/>
      <c r="G40" s="17"/>
      <c r="H40" s="12">
        <v>301</v>
      </c>
      <c r="I40" s="12" t="s">
        <v>8</v>
      </c>
      <c r="J40" s="18" t="s">
        <v>26</v>
      </c>
      <c r="K40" s="13" t="s">
        <v>24</v>
      </c>
      <c r="L40" s="12"/>
      <c r="M40" s="12"/>
      <c r="N40" s="12">
        <f t="shared" si="12"/>
        <v>20</v>
      </c>
      <c r="O40" s="12">
        <f t="shared" si="12"/>
        <v>20</v>
      </c>
      <c r="P40" s="12">
        <f t="shared" si="12"/>
        <v>20</v>
      </c>
    </row>
    <row r="41" spans="1:16" ht="104.25" customHeight="1" x14ac:dyDescent="0.3">
      <c r="A41" s="45" t="s">
        <v>32</v>
      </c>
      <c r="B41" s="46"/>
      <c r="C41" s="46"/>
      <c r="D41" s="46"/>
      <c r="E41" s="46"/>
      <c r="F41" s="46"/>
      <c r="G41" s="47"/>
      <c r="H41" s="12">
        <v>301</v>
      </c>
      <c r="I41" s="12" t="s">
        <v>8</v>
      </c>
      <c r="J41" s="12">
        <v>11</v>
      </c>
      <c r="K41" s="13" t="s">
        <v>27</v>
      </c>
      <c r="L41" s="12">
        <v>800</v>
      </c>
      <c r="M41" s="12"/>
      <c r="N41" s="12">
        <f>SUM(N42)</f>
        <v>20</v>
      </c>
      <c r="O41" s="12">
        <f t="shared" si="12"/>
        <v>20</v>
      </c>
      <c r="P41" s="12">
        <f t="shared" si="12"/>
        <v>20</v>
      </c>
    </row>
    <row r="42" spans="1:16" ht="104.25" customHeight="1" x14ac:dyDescent="0.3">
      <c r="A42" s="45" t="s">
        <v>76</v>
      </c>
      <c r="B42" s="46"/>
      <c r="C42" s="46"/>
      <c r="D42" s="46"/>
      <c r="E42" s="46"/>
      <c r="F42" s="46"/>
      <c r="G42" s="47"/>
      <c r="H42" s="12">
        <v>301</v>
      </c>
      <c r="I42" s="12" t="s">
        <v>8</v>
      </c>
      <c r="J42" s="12">
        <v>11</v>
      </c>
      <c r="K42" s="13" t="s">
        <v>27</v>
      </c>
      <c r="L42" s="12">
        <v>870</v>
      </c>
      <c r="M42" s="12"/>
      <c r="N42" s="12">
        <f>SUM(N43)</f>
        <v>20</v>
      </c>
      <c r="O42" s="12">
        <f t="shared" ref="O42:P42" si="13">SUM(O43)</f>
        <v>20</v>
      </c>
      <c r="P42" s="12">
        <f t="shared" si="13"/>
        <v>20</v>
      </c>
    </row>
    <row r="43" spans="1:16" ht="104.25" customHeight="1" x14ac:dyDescent="0.3">
      <c r="A43" s="45" t="s">
        <v>89</v>
      </c>
      <c r="B43" s="46"/>
      <c r="C43" s="46"/>
      <c r="D43" s="46"/>
      <c r="E43" s="46"/>
      <c r="F43" s="46"/>
      <c r="G43" s="47"/>
      <c r="H43" s="12">
        <v>301</v>
      </c>
      <c r="I43" s="12" t="s">
        <v>8</v>
      </c>
      <c r="J43" s="12">
        <v>11</v>
      </c>
      <c r="K43" s="13" t="s">
        <v>27</v>
      </c>
      <c r="L43" s="12">
        <v>870</v>
      </c>
      <c r="M43" s="12">
        <v>200</v>
      </c>
      <c r="N43" s="12">
        <v>20</v>
      </c>
      <c r="O43" s="12">
        <v>20</v>
      </c>
      <c r="P43" s="12">
        <v>20</v>
      </c>
    </row>
    <row r="44" spans="1:16" ht="104.25" customHeight="1" x14ac:dyDescent="0.3">
      <c r="A44" s="42" t="s">
        <v>33</v>
      </c>
      <c r="B44" s="43"/>
      <c r="C44" s="43"/>
      <c r="D44" s="43"/>
      <c r="E44" s="43"/>
      <c r="F44" s="43"/>
      <c r="G44" s="44"/>
      <c r="H44" s="9">
        <v>301</v>
      </c>
      <c r="I44" s="10" t="s">
        <v>31</v>
      </c>
      <c r="J44" s="11"/>
      <c r="K44" s="4"/>
      <c r="L44" s="9"/>
      <c r="M44" s="9"/>
      <c r="N44" s="9">
        <f t="shared" ref="N44:P46" si="14">SUM(N45)</f>
        <v>202.7</v>
      </c>
      <c r="O44" s="9">
        <f t="shared" si="14"/>
        <v>202.7</v>
      </c>
      <c r="P44" s="9">
        <f t="shared" si="14"/>
        <v>202.7</v>
      </c>
    </row>
    <row r="45" spans="1:16" ht="104.25" customHeight="1" x14ac:dyDescent="0.3">
      <c r="A45" s="39" t="s">
        <v>18</v>
      </c>
      <c r="B45" s="40"/>
      <c r="C45" s="40"/>
      <c r="D45" s="40"/>
      <c r="E45" s="40"/>
      <c r="F45" s="40"/>
      <c r="G45" s="41"/>
      <c r="H45" s="12">
        <v>301</v>
      </c>
      <c r="I45" s="18" t="s">
        <v>31</v>
      </c>
      <c r="J45" s="18" t="s">
        <v>30</v>
      </c>
      <c r="K45" s="13" t="s">
        <v>23</v>
      </c>
      <c r="L45" s="12"/>
      <c r="M45" s="12"/>
      <c r="N45" s="12">
        <f t="shared" si="14"/>
        <v>202.7</v>
      </c>
      <c r="O45" s="12">
        <f t="shared" si="14"/>
        <v>202.7</v>
      </c>
      <c r="P45" s="12">
        <f t="shared" si="14"/>
        <v>202.7</v>
      </c>
    </row>
    <row r="46" spans="1:16" ht="104.25" customHeight="1" x14ac:dyDescent="0.3">
      <c r="A46" s="15" t="s">
        <v>12</v>
      </c>
      <c r="B46" s="16"/>
      <c r="C46" s="16"/>
      <c r="D46" s="16"/>
      <c r="E46" s="16"/>
      <c r="F46" s="16"/>
      <c r="G46" s="17"/>
      <c r="H46" s="12">
        <v>301</v>
      </c>
      <c r="I46" s="18" t="s">
        <v>31</v>
      </c>
      <c r="J46" s="18" t="s">
        <v>30</v>
      </c>
      <c r="K46" s="13" t="s">
        <v>24</v>
      </c>
      <c r="L46" s="12"/>
      <c r="M46" s="12"/>
      <c r="N46" s="12">
        <f t="shared" si="14"/>
        <v>202.7</v>
      </c>
      <c r="O46" s="12">
        <f t="shared" si="14"/>
        <v>202.7</v>
      </c>
      <c r="P46" s="12">
        <f t="shared" si="14"/>
        <v>202.7</v>
      </c>
    </row>
    <row r="47" spans="1:16" ht="104.25" customHeight="1" x14ac:dyDescent="0.3">
      <c r="A47" s="45" t="s">
        <v>35</v>
      </c>
      <c r="B47" s="46"/>
      <c r="C47" s="46"/>
      <c r="D47" s="46"/>
      <c r="E47" s="46"/>
      <c r="F47" s="46"/>
      <c r="G47" s="47"/>
      <c r="H47" s="12">
        <v>301</v>
      </c>
      <c r="I47" s="18" t="s">
        <v>31</v>
      </c>
      <c r="J47" s="18" t="s">
        <v>30</v>
      </c>
      <c r="K47" s="13" t="s">
        <v>34</v>
      </c>
      <c r="L47" s="12"/>
      <c r="M47" s="12"/>
      <c r="N47" s="12">
        <f>SUM(N48+N54)</f>
        <v>202.7</v>
      </c>
      <c r="O47" s="12">
        <f t="shared" ref="O47:P47" si="15">SUM(O48+O54)</f>
        <v>202.7</v>
      </c>
      <c r="P47" s="12">
        <f t="shared" si="15"/>
        <v>202.7</v>
      </c>
    </row>
    <row r="48" spans="1:16" ht="211.5" customHeight="1" x14ac:dyDescent="0.3">
      <c r="A48" s="39" t="s">
        <v>15</v>
      </c>
      <c r="B48" s="40"/>
      <c r="C48" s="40"/>
      <c r="D48" s="40"/>
      <c r="E48" s="40"/>
      <c r="F48" s="40"/>
      <c r="G48" s="41"/>
      <c r="H48" s="12">
        <v>301</v>
      </c>
      <c r="I48" s="18" t="s">
        <v>31</v>
      </c>
      <c r="J48" s="18" t="s">
        <v>30</v>
      </c>
      <c r="K48" s="13" t="s">
        <v>34</v>
      </c>
      <c r="L48" s="12">
        <v>100</v>
      </c>
      <c r="M48" s="12"/>
      <c r="N48" s="12">
        <f t="shared" ref="N48:P49" si="16">SUM(N49)</f>
        <v>189.5</v>
      </c>
      <c r="O48" s="12">
        <f t="shared" si="16"/>
        <v>189.5</v>
      </c>
      <c r="P48" s="12">
        <f t="shared" si="16"/>
        <v>189.5</v>
      </c>
    </row>
    <row r="49" spans="1:16" ht="104.25" customHeight="1" x14ac:dyDescent="0.3">
      <c r="A49" s="39" t="s">
        <v>69</v>
      </c>
      <c r="B49" s="40"/>
      <c r="C49" s="40"/>
      <c r="D49" s="40"/>
      <c r="E49" s="40"/>
      <c r="F49" s="40"/>
      <c r="G49" s="41"/>
      <c r="H49" s="12">
        <v>301</v>
      </c>
      <c r="I49" s="12" t="s">
        <v>31</v>
      </c>
      <c r="J49" s="12" t="s">
        <v>30</v>
      </c>
      <c r="K49" s="14" t="s">
        <v>34</v>
      </c>
      <c r="L49" s="12">
        <v>120</v>
      </c>
      <c r="M49" s="12"/>
      <c r="N49" s="12">
        <f t="shared" si="16"/>
        <v>189.5</v>
      </c>
      <c r="O49" s="12">
        <f t="shared" si="16"/>
        <v>189.5</v>
      </c>
      <c r="P49" s="12">
        <f t="shared" si="16"/>
        <v>189.5</v>
      </c>
    </row>
    <row r="50" spans="1:16" ht="104.25" customHeight="1" x14ac:dyDescent="0.3">
      <c r="A50" s="39" t="s">
        <v>104</v>
      </c>
      <c r="B50" s="40"/>
      <c r="C50" s="40"/>
      <c r="D50" s="40"/>
      <c r="E50" s="40"/>
      <c r="F50" s="40"/>
      <c r="G50" s="41"/>
      <c r="H50" s="12">
        <v>301</v>
      </c>
      <c r="I50" s="12" t="s">
        <v>31</v>
      </c>
      <c r="J50" s="12" t="s">
        <v>30</v>
      </c>
      <c r="K50" s="14" t="s">
        <v>34</v>
      </c>
      <c r="L50" s="12">
        <v>120</v>
      </c>
      <c r="M50" s="12"/>
      <c r="N50" s="12">
        <f>SUM(N51:N52)</f>
        <v>189.5</v>
      </c>
      <c r="O50" s="12">
        <f t="shared" ref="O50:P50" si="17">SUM(O51:O52)</f>
        <v>189.5</v>
      </c>
      <c r="P50" s="12">
        <f t="shared" si="17"/>
        <v>189.5</v>
      </c>
    </row>
    <row r="51" spans="1:16" ht="104.25" customHeight="1" x14ac:dyDescent="0.3">
      <c r="A51" s="39" t="s">
        <v>105</v>
      </c>
      <c r="B51" s="40"/>
      <c r="C51" s="40"/>
      <c r="D51" s="40"/>
      <c r="E51" s="40"/>
      <c r="F51" s="40"/>
      <c r="G51" s="41"/>
      <c r="H51" s="12">
        <v>301</v>
      </c>
      <c r="I51" s="12" t="s">
        <v>31</v>
      </c>
      <c r="J51" s="12" t="s">
        <v>30</v>
      </c>
      <c r="K51" s="14" t="s">
        <v>34</v>
      </c>
      <c r="L51" s="12">
        <v>121</v>
      </c>
      <c r="M51" s="12">
        <v>211</v>
      </c>
      <c r="N51" s="12">
        <v>145.6</v>
      </c>
      <c r="O51" s="12">
        <v>145.6</v>
      </c>
      <c r="P51" s="12">
        <v>145.6</v>
      </c>
    </row>
    <row r="52" spans="1:16" ht="104.25" customHeight="1" x14ac:dyDescent="0.3">
      <c r="A52" s="39" t="s">
        <v>101</v>
      </c>
      <c r="B52" s="40"/>
      <c r="C52" s="40"/>
      <c r="D52" s="40"/>
      <c r="E52" s="40"/>
      <c r="F52" s="40"/>
      <c r="G52" s="41"/>
      <c r="H52" s="12">
        <v>301</v>
      </c>
      <c r="I52" s="12" t="s">
        <v>31</v>
      </c>
      <c r="J52" s="12" t="s">
        <v>30</v>
      </c>
      <c r="K52" s="14" t="s">
        <v>34</v>
      </c>
      <c r="L52" s="12">
        <v>129</v>
      </c>
      <c r="M52" s="12">
        <v>213</v>
      </c>
      <c r="N52" s="12">
        <v>43.9</v>
      </c>
      <c r="O52" s="12">
        <v>43.9</v>
      </c>
      <c r="P52" s="12">
        <v>43.9</v>
      </c>
    </row>
    <row r="53" spans="1:16" ht="129.75" customHeight="1" x14ac:dyDescent="0.3">
      <c r="A53" s="39" t="s">
        <v>17</v>
      </c>
      <c r="B53" s="40"/>
      <c r="C53" s="40"/>
      <c r="D53" s="40"/>
      <c r="E53" s="40"/>
      <c r="F53" s="40"/>
      <c r="G53" s="41"/>
      <c r="H53" s="12">
        <v>301</v>
      </c>
      <c r="I53" s="12" t="s">
        <v>31</v>
      </c>
      <c r="J53" s="12" t="s">
        <v>30</v>
      </c>
      <c r="K53" s="13" t="s">
        <v>34</v>
      </c>
      <c r="L53" s="12">
        <v>200</v>
      </c>
      <c r="M53" s="12"/>
      <c r="N53" s="12">
        <f>SUM(N54)</f>
        <v>13.2</v>
      </c>
      <c r="O53" s="12">
        <f t="shared" ref="O53:P54" si="18">SUM(O54)</f>
        <v>13.2</v>
      </c>
      <c r="P53" s="12">
        <f t="shared" si="18"/>
        <v>13.2</v>
      </c>
    </row>
    <row r="54" spans="1:16" ht="53.25" customHeight="1" x14ac:dyDescent="0.3">
      <c r="A54" s="39" t="s">
        <v>70</v>
      </c>
      <c r="B54" s="40"/>
      <c r="C54" s="40"/>
      <c r="D54" s="40"/>
      <c r="E54" s="40"/>
      <c r="F54" s="40"/>
      <c r="G54" s="41"/>
      <c r="H54" s="12">
        <v>301</v>
      </c>
      <c r="I54" s="12" t="s">
        <v>31</v>
      </c>
      <c r="J54" s="12" t="s">
        <v>30</v>
      </c>
      <c r="K54" s="13" t="s">
        <v>34</v>
      </c>
      <c r="L54" s="12">
        <v>240</v>
      </c>
      <c r="M54" s="12"/>
      <c r="N54" s="12">
        <f>SUM(N55)</f>
        <v>13.2</v>
      </c>
      <c r="O54" s="12">
        <f t="shared" si="18"/>
        <v>13.2</v>
      </c>
      <c r="P54" s="12">
        <f t="shared" si="18"/>
        <v>13.2</v>
      </c>
    </row>
    <row r="55" spans="1:16" ht="104.25" customHeight="1" x14ac:dyDescent="0.3">
      <c r="A55" s="39" t="s">
        <v>71</v>
      </c>
      <c r="B55" s="40"/>
      <c r="C55" s="40"/>
      <c r="D55" s="40"/>
      <c r="E55" s="40"/>
      <c r="F55" s="40"/>
      <c r="G55" s="41"/>
      <c r="H55" s="12">
        <v>301</v>
      </c>
      <c r="I55" s="12" t="s">
        <v>31</v>
      </c>
      <c r="J55" s="12" t="s">
        <v>30</v>
      </c>
      <c r="K55" s="13" t="s">
        <v>34</v>
      </c>
      <c r="L55" s="12">
        <v>244</v>
      </c>
      <c r="M55" s="12"/>
      <c r="N55" s="12">
        <f>SUM(N56:N56)</f>
        <v>13.2</v>
      </c>
      <c r="O55" s="12">
        <f t="shared" ref="O55:P55" si="19">SUM(O56:O56)</f>
        <v>13.2</v>
      </c>
      <c r="P55" s="12">
        <f t="shared" si="19"/>
        <v>13.2</v>
      </c>
    </row>
    <row r="56" spans="1:16" ht="104.25" customHeight="1" x14ac:dyDescent="0.3">
      <c r="A56" s="39" t="s">
        <v>91</v>
      </c>
      <c r="B56" s="40"/>
      <c r="C56" s="40"/>
      <c r="D56" s="40"/>
      <c r="E56" s="40"/>
      <c r="F56" s="40"/>
      <c r="G56" s="41"/>
      <c r="H56" s="12">
        <v>301</v>
      </c>
      <c r="I56" s="12" t="s">
        <v>31</v>
      </c>
      <c r="J56" s="12" t="s">
        <v>30</v>
      </c>
      <c r="K56" s="13" t="s">
        <v>34</v>
      </c>
      <c r="L56" s="12">
        <v>244</v>
      </c>
      <c r="M56" s="12">
        <v>340</v>
      </c>
      <c r="N56" s="12">
        <f>SUM(N57)</f>
        <v>13.2</v>
      </c>
      <c r="O56" s="12">
        <f t="shared" ref="O56:P56" si="20">SUM(O57)</f>
        <v>13.2</v>
      </c>
      <c r="P56" s="12">
        <f t="shared" si="20"/>
        <v>13.2</v>
      </c>
    </row>
    <row r="57" spans="1:16" ht="104.25" customHeight="1" x14ac:dyDescent="0.3">
      <c r="A57" s="39" t="s">
        <v>113</v>
      </c>
      <c r="B57" s="40"/>
      <c r="C57" s="40"/>
      <c r="D57" s="40"/>
      <c r="E57" s="40"/>
      <c r="F57" s="40"/>
      <c r="G57" s="41"/>
      <c r="H57" s="12">
        <v>301</v>
      </c>
      <c r="I57" s="12" t="s">
        <v>31</v>
      </c>
      <c r="J57" s="12" t="s">
        <v>30</v>
      </c>
      <c r="K57" s="13" t="s">
        <v>34</v>
      </c>
      <c r="L57" s="12">
        <v>244</v>
      </c>
      <c r="M57" s="12">
        <v>346</v>
      </c>
      <c r="N57" s="12">
        <v>13.2</v>
      </c>
      <c r="O57" s="12">
        <v>13.2</v>
      </c>
      <c r="P57" s="12">
        <v>13.2</v>
      </c>
    </row>
    <row r="58" spans="1:16" ht="61.5" customHeight="1" x14ac:dyDescent="0.3">
      <c r="A58" s="42" t="s">
        <v>29</v>
      </c>
      <c r="B58" s="43"/>
      <c r="C58" s="43"/>
      <c r="D58" s="43"/>
      <c r="E58" s="43"/>
      <c r="F58" s="43"/>
      <c r="G58" s="44"/>
      <c r="H58" s="9">
        <v>301</v>
      </c>
      <c r="I58" s="10" t="s">
        <v>30</v>
      </c>
      <c r="J58" s="11"/>
      <c r="K58" s="4"/>
      <c r="L58" s="9"/>
      <c r="M58" s="9"/>
      <c r="N58" s="9">
        <f>SUM(N59+N74)</f>
        <v>19</v>
      </c>
      <c r="O58" s="9">
        <f t="shared" ref="O58:P58" si="21">SUM(O59+O74)</f>
        <v>19</v>
      </c>
      <c r="P58" s="9">
        <f t="shared" si="21"/>
        <v>19</v>
      </c>
    </row>
    <row r="59" spans="1:16" ht="104.25" customHeight="1" x14ac:dyDescent="0.3">
      <c r="A59" s="42" t="s">
        <v>123</v>
      </c>
      <c r="B59" s="43"/>
      <c r="C59" s="43"/>
      <c r="D59" s="43"/>
      <c r="E59" s="43"/>
      <c r="F59" s="43"/>
      <c r="G59" s="44"/>
      <c r="H59" s="9">
        <v>301</v>
      </c>
      <c r="I59" s="11" t="s">
        <v>30</v>
      </c>
      <c r="J59" s="11" t="s">
        <v>94</v>
      </c>
      <c r="K59" s="4"/>
      <c r="L59" s="9"/>
      <c r="M59" s="9"/>
      <c r="N59" s="9">
        <f>SUM(N60)</f>
        <v>9</v>
      </c>
      <c r="O59" s="9">
        <f t="shared" ref="O59:P59" si="22">SUM(O60)</f>
        <v>9</v>
      </c>
      <c r="P59" s="9">
        <f t="shared" si="22"/>
        <v>9</v>
      </c>
    </row>
    <row r="60" spans="1:16" ht="69.75" customHeight="1" x14ac:dyDescent="0.3">
      <c r="A60" s="39" t="s">
        <v>100</v>
      </c>
      <c r="B60" s="40"/>
      <c r="C60" s="40"/>
      <c r="D60" s="40"/>
      <c r="E60" s="40"/>
      <c r="F60" s="40"/>
      <c r="G60" s="41"/>
      <c r="H60" s="12">
        <v>301</v>
      </c>
      <c r="I60" s="18" t="s">
        <v>30</v>
      </c>
      <c r="J60" s="18" t="s">
        <v>94</v>
      </c>
      <c r="K60" s="13" t="s">
        <v>95</v>
      </c>
      <c r="L60" s="12"/>
      <c r="M60" s="12"/>
      <c r="N60" s="12">
        <f>SUM(N61+N67)</f>
        <v>9</v>
      </c>
      <c r="O60" s="12">
        <f t="shared" ref="O60:P60" si="23">SUM(O61+O67)</f>
        <v>9</v>
      </c>
      <c r="P60" s="12">
        <f t="shared" si="23"/>
        <v>9</v>
      </c>
    </row>
    <row r="61" spans="1:16" ht="57.75" customHeight="1" x14ac:dyDescent="0.3">
      <c r="A61" s="15" t="s">
        <v>124</v>
      </c>
      <c r="B61" s="16"/>
      <c r="C61" s="16"/>
      <c r="D61" s="16"/>
      <c r="E61" s="16"/>
      <c r="F61" s="16"/>
      <c r="G61" s="17"/>
      <c r="H61" s="12">
        <v>301</v>
      </c>
      <c r="I61" s="18" t="s">
        <v>30</v>
      </c>
      <c r="J61" s="18" t="s">
        <v>94</v>
      </c>
      <c r="K61" s="13" t="s">
        <v>8</v>
      </c>
      <c r="L61" s="12"/>
      <c r="M61" s="12"/>
      <c r="N61" s="12">
        <f t="shared" ref="N61:P63" si="24">SUM(N62)</f>
        <v>3</v>
      </c>
      <c r="O61" s="12">
        <f t="shared" si="24"/>
        <v>3</v>
      </c>
      <c r="P61" s="12">
        <f t="shared" si="24"/>
        <v>3</v>
      </c>
    </row>
    <row r="62" spans="1:16" ht="120" customHeight="1" x14ac:dyDescent="0.3">
      <c r="A62" s="45" t="s">
        <v>125</v>
      </c>
      <c r="B62" s="46"/>
      <c r="C62" s="46"/>
      <c r="D62" s="46"/>
      <c r="E62" s="46"/>
      <c r="F62" s="46"/>
      <c r="G62" s="47"/>
      <c r="H62" s="12">
        <v>301</v>
      </c>
      <c r="I62" s="18" t="s">
        <v>30</v>
      </c>
      <c r="J62" s="18" t="s">
        <v>94</v>
      </c>
      <c r="K62" s="13" t="s">
        <v>126</v>
      </c>
      <c r="L62" s="12"/>
      <c r="M62" s="12"/>
      <c r="N62" s="12">
        <f t="shared" si="24"/>
        <v>3</v>
      </c>
      <c r="O62" s="12">
        <f t="shared" si="24"/>
        <v>3</v>
      </c>
      <c r="P62" s="12">
        <f t="shared" si="24"/>
        <v>3</v>
      </c>
    </row>
    <row r="63" spans="1:16" ht="150" customHeight="1" x14ac:dyDescent="0.3">
      <c r="A63" s="45" t="s">
        <v>17</v>
      </c>
      <c r="B63" s="46"/>
      <c r="C63" s="46"/>
      <c r="D63" s="46"/>
      <c r="E63" s="46"/>
      <c r="F63" s="46"/>
      <c r="G63" s="47"/>
      <c r="H63" s="12">
        <v>301</v>
      </c>
      <c r="I63" s="18" t="s">
        <v>30</v>
      </c>
      <c r="J63" s="18" t="s">
        <v>94</v>
      </c>
      <c r="K63" s="13" t="s">
        <v>127</v>
      </c>
      <c r="L63" s="12">
        <v>200</v>
      </c>
      <c r="M63" s="12"/>
      <c r="N63" s="12">
        <f t="shared" si="24"/>
        <v>3</v>
      </c>
      <c r="O63" s="12">
        <f t="shared" si="24"/>
        <v>3</v>
      </c>
      <c r="P63" s="12">
        <f t="shared" si="24"/>
        <v>3</v>
      </c>
    </row>
    <row r="64" spans="1:16" ht="60.75" customHeight="1" x14ac:dyDescent="0.3">
      <c r="A64" s="39" t="s">
        <v>70</v>
      </c>
      <c r="B64" s="40"/>
      <c r="C64" s="40"/>
      <c r="D64" s="40"/>
      <c r="E64" s="40"/>
      <c r="F64" s="40"/>
      <c r="G64" s="41"/>
      <c r="H64" s="12">
        <v>301</v>
      </c>
      <c r="I64" s="12" t="s">
        <v>30</v>
      </c>
      <c r="J64" s="12">
        <v>14</v>
      </c>
      <c r="K64" s="13" t="s">
        <v>127</v>
      </c>
      <c r="L64" s="12">
        <v>240</v>
      </c>
      <c r="M64" s="12"/>
      <c r="N64" s="12">
        <f>SUM(N66)</f>
        <v>3</v>
      </c>
      <c r="O64" s="12">
        <f t="shared" ref="O64:P64" si="25">SUM(O66)</f>
        <v>3</v>
      </c>
      <c r="P64" s="12">
        <f t="shared" si="25"/>
        <v>3</v>
      </c>
    </row>
    <row r="65" spans="1:16" ht="104.25" customHeight="1" x14ac:dyDescent="0.3">
      <c r="A65" s="39" t="s">
        <v>71</v>
      </c>
      <c r="B65" s="40"/>
      <c r="C65" s="40"/>
      <c r="D65" s="40"/>
      <c r="E65" s="40"/>
      <c r="F65" s="40"/>
      <c r="G65" s="41"/>
      <c r="H65" s="12">
        <v>301</v>
      </c>
      <c r="I65" s="12" t="s">
        <v>30</v>
      </c>
      <c r="J65" s="12">
        <v>14</v>
      </c>
      <c r="K65" s="13" t="s">
        <v>127</v>
      </c>
      <c r="L65" s="12">
        <v>244</v>
      </c>
      <c r="M65" s="12"/>
      <c r="N65" s="12">
        <f>SUM(N66)</f>
        <v>3</v>
      </c>
      <c r="O65" s="12">
        <f t="shared" ref="O65:P65" si="26">SUM(O66)</f>
        <v>3</v>
      </c>
      <c r="P65" s="12">
        <f t="shared" si="26"/>
        <v>3</v>
      </c>
    </row>
    <row r="66" spans="1:16" ht="45.75" customHeight="1" x14ac:dyDescent="0.3">
      <c r="A66" s="39" t="s">
        <v>86</v>
      </c>
      <c r="B66" s="40"/>
      <c r="C66" s="40"/>
      <c r="D66" s="40"/>
      <c r="E66" s="40"/>
      <c r="F66" s="40"/>
      <c r="G66" s="41"/>
      <c r="H66" s="12">
        <v>301</v>
      </c>
      <c r="I66" s="12" t="s">
        <v>30</v>
      </c>
      <c r="J66" s="12">
        <v>14</v>
      </c>
      <c r="K66" s="13" t="s">
        <v>127</v>
      </c>
      <c r="L66" s="12">
        <v>244</v>
      </c>
      <c r="M66" s="12">
        <v>226</v>
      </c>
      <c r="N66" s="12">
        <f>15-12</f>
        <v>3</v>
      </c>
      <c r="O66" s="12">
        <f t="shared" ref="O66:P66" si="27">15-12</f>
        <v>3</v>
      </c>
      <c r="P66" s="12">
        <f t="shared" si="27"/>
        <v>3</v>
      </c>
    </row>
    <row r="67" spans="1:16" ht="61.5" customHeight="1" x14ac:dyDescent="0.3">
      <c r="A67" s="42" t="s">
        <v>86</v>
      </c>
      <c r="B67" s="43"/>
      <c r="C67" s="43"/>
      <c r="D67" s="43"/>
      <c r="E67" s="43"/>
      <c r="F67" s="43"/>
      <c r="G67" s="44"/>
      <c r="H67" s="9">
        <v>301</v>
      </c>
      <c r="I67" s="11" t="s">
        <v>30</v>
      </c>
      <c r="J67" s="11">
        <v>14</v>
      </c>
      <c r="K67" s="4" t="s">
        <v>130</v>
      </c>
      <c r="L67" s="9">
        <v>244</v>
      </c>
      <c r="M67" s="9">
        <v>226</v>
      </c>
      <c r="N67" s="9">
        <v>6</v>
      </c>
      <c r="O67" s="9">
        <v>6</v>
      </c>
      <c r="P67" s="9">
        <v>6</v>
      </c>
    </row>
    <row r="68" spans="1:16" ht="96.75" customHeight="1" x14ac:dyDescent="0.3">
      <c r="A68" s="45" t="s">
        <v>128</v>
      </c>
      <c r="B68" s="46"/>
      <c r="C68" s="46"/>
      <c r="D68" s="46"/>
      <c r="E68" s="46"/>
      <c r="F68" s="46"/>
      <c r="G68" s="47"/>
      <c r="H68" s="12">
        <v>301</v>
      </c>
      <c r="I68" s="18" t="s">
        <v>30</v>
      </c>
      <c r="J68" s="18" t="s">
        <v>94</v>
      </c>
      <c r="K68" s="21" t="s">
        <v>31</v>
      </c>
      <c r="L68" s="12"/>
      <c r="M68" s="12"/>
      <c r="N68" s="12">
        <f t="shared" ref="N68:P70" si="28">SUM(N69)</f>
        <v>6</v>
      </c>
      <c r="O68" s="12">
        <f t="shared" si="28"/>
        <v>6</v>
      </c>
      <c r="P68" s="12">
        <f t="shared" si="28"/>
        <v>6</v>
      </c>
    </row>
    <row r="69" spans="1:16" ht="151.5" customHeight="1" x14ac:dyDescent="0.3">
      <c r="A69" s="45" t="s">
        <v>99</v>
      </c>
      <c r="B69" s="46"/>
      <c r="C69" s="46"/>
      <c r="D69" s="46"/>
      <c r="E69" s="46"/>
      <c r="F69" s="46"/>
      <c r="G69" s="47"/>
      <c r="H69" s="12">
        <v>301</v>
      </c>
      <c r="I69" s="18" t="s">
        <v>30</v>
      </c>
      <c r="J69" s="18" t="s">
        <v>94</v>
      </c>
      <c r="K69" s="13" t="s">
        <v>129</v>
      </c>
      <c r="L69" s="12"/>
      <c r="M69" s="12"/>
      <c r="N69" s="12">
        <f t="shared" si="28"/>
        <v>6</v>
      </c>
      <c r="O69" s="12">
        <f t="shared" si="28"/>
        <v>6</v>
      </c>
      <c r="P69" s="12">
        <f t="shared" si="28"/>
        <v>6</v>
      </c>
    </row>
    <row r="70" spans="1:16" ht="56.25" customHeight="1" x14ac:dyDescent="0.3">
      <c r="A70" s="39" t="s">
        <v>17</v>
      </c>
      <c r="B70" s="40"/>
      <c r="C70" s="40"/>
      <c r="D70" s="40"/>
      <c r="E70" s="40"/>
      <c r="F70" s="40"/>
      <c r="G70" s="41"/>
      <c r="H70" s="12">
        <v>301</v>
      </c>
      <c r="I70" s="12" t="s">
        <v>30</v>
      </c>
      <c r="J70" s="12" t="s">
        <v>94</v>
      </c>
      <c r="K70" s="13" t="s">
        <v>130</v>
      </c>
      <c r="L70" s="12">
        <v>200</v>
      </c>
      <c r="M70" s="12"/>
      <c r="N70" s="12">
        <f t="shared" si="28"/>
        <v>6</v>
      </c>
      <c r="O70" s="12">
        <f t="shared" si="28"/>
        <v>6</v>
      </c>
      <c r="P70" s="12">
        <f t="shared" si="28"/>
        <v>6</v>
      </c>
    </row>
    <row r="71" spans="1:16" ht="104.25" customHeight="1" x14ac:dyDescent="0.3">
      <c r="A71" s="39" t="s">
        <v>70</v>
      </c>
      <c r="B71" s="40"/>
      <c r="C71" s="40"/>
      <c r="D71" s="40"/>
      <c r="E71" s="40"/>
      <c r="F71" s="40"/>
      <c r="G71" s="41"/>
      <c r="H71" s="12">
        <v>301</v>
      </c>
      <c r="I71" s="12" t="s">
        <v>30</v>
      </c>
      <c r="J71" s="12">
        <v>14</v>
      </c>
      <c r="K71" s="13" t="s">
        <v>130</v>
      </c>
      <c r="L71" s="12">
        <v>240</v>
      </c>
      <c r="M71" s="12"/>
      <c r="N71" s="12">
        <f>SUM(N67)</f>
        <v>6</v>
      </c>
      <c r="O71" s="12">
        <f t="shared" ref="O71:P71" si="29">SUM(O67)</f>
        <v>6</v>
      </c>
      <c r="P71" s="12">
        <f t="shared" si="29"/>
        <v>6</v>
      </c>
    </row>
    <row r="72" spans="1:16" ht="63.75" customHeight="1" x14ac:dyDescent="0.3">
      <c r="A72" s="39" t="s">
        <v>71</v>
      </c>
      <c r="B72" s="40"/>
      <c r="C72" s="40"/>
      <c r="D72" s="40"/>
      <c r="E72" s="40"/>
      <c r="F72" s="40"/>
      <c r="G72" s="41"/>
      <c r="H72" s="12">
        <v>301</v>
      </c>
      <c r="I72" s="12" t="s">
        <v>30</v>
      </c>
      <c r="J72" s="12">
        <v>14</v>
      </c>
      <c r="K72" s="13" t="s">
        <v>130</v>
      </c>
      <c r="L72" s="12">
        <v>244</v>
      </c>
      <c r="M72" s="12"/>
      <c r="N72" s="12">
        <f>SUM(N67)</f>
        <v>6</v>
      </c>
      <c r="O72" s="12">
        <f t="shared" ref="O72:P72" si="30">SUM(O67)</f>
        <v>6</v>
      </c>
      <c r="P72" s="12">
        <f t="shared" si="30"/>
        <v>6</v>
      </c>
    </row>
    <row r="73" spans="1:16" ht="63" customHeight="1" x14ac:dyDescent="0.3">
      <c r="A73" s="42" t="s">
        <v>86</v>
      </c>
      <c r="B73" s="43"/>
      <c r="C73" s="43"/>
      <c r="D73" s="43"/>
      <c r="E73" s="43"/>
      <c r="F73" s="43"/>
      <c r="G73" s="44"/>
      <c r="H73" s="9">
        <v>301</v>
      </c>
      <c r="I73" s="10" t="s">
        <v>30</v>
      </c>
      <c r="J73" s="11" t="s">
        <v>36</v>
      </c>
      <c r="K73" s="4" t="s">
        <v>38</v>
      </c>
      <c r="L73" s="9">
        <v>244</v>
      </c>
      <c r="M73" s="9">
        <v>226</v>
      </c>
      <c r="N73" s="9">
        <v>10</v>
      </c>
      <c r="O73" s="9">
        <v>10</v>
      </c>
      <c r="P73" s="9">
        <v>10</v>
      </c>
    </row>
    <row r="74" spans="1:16" ht="62.25" customHeight="1" x14ac:dyDescent="0.3">
      <c r="A74" s="39" t="s">
        <v>39</v>
      </c>
      <c r="B74" s="40"/>
      <c r="C74" s="40"/>
      <c r="D74" s="40"/>
      <c r="E74" s="40"/>
      <c r="F74" s="40"/>
      <c r="G74" s="41"/>
      <c r="H74" s="12">
        <v>301</v>
      </c>
      <c r="I74" s="18" t="s">
        <v>30</v>
      </c>
      <c r="J74" s="18" t="s">
        <v>36</v>
      </c>
      <c r="K74" s="13"/>
      <c r="L74" s="12"/>
      <c r="M74" s="12"/>
      <c r="N74" s="12">
        <f t="shared" ref="N74:P78" si="31">SUM(N75)</f>
        <v>10</v>
      </c>
      <c r="O74" s="12">
        <f t="shared" si="31"/>
        <v>10</v>
      </c>
      <c r="P74" s="12">
        <f t="shared" si="31"/>
        <v>10</v>
      </c>
    </row>
    <row r="75" spans="1:16" ht="57.75" customHeight="1" x14ac:dyDescent="0.3">
      <c r="A75" s="15" t="s">
        <v>16</v>
      </c>
      <c r="B75" s="16"/>
      <c r="C75" s="16"/>
      <c r="D75" s="16"/>
      <c r="E75" s="16"/>
      <c r="F75" s="16"/>
      <c r="G75" s="17"/>
      <c r="H75" s="12">
        <v>301</v>
      </c>
      <c r="I75" s="18" t="s">
        <v>30</v>
      </c>
      <c r="J75" s="18" t="s">
        <v>36</v>
      </c>
      <c r="K75" s="13" t="s">
        <v>20</v>
      </c>
      <c r="L75" s="12"/>
      <c r="M75" s="12"/>
      <c r="N75" s="12">
        <f t="shared" si="31"/>
        <v>10</v>
      </c>
      <c r="O75" s="12">
        <f t="shared" si="31"/>
        <v>10</v>
      </c>
      <c r="P75" s="12">
        <f t="shared" si="31"/>
        <v>10</v>
      </c>
    </row>
    <row r="76" spans="1:16" ht="75.75" customHeight="1" x14ac:dyDescent="0.3">
      <c r="A76" s="45" t="s">
        <v>12</v>
      </c>
      <c r="B76" s="46"/>
      <c r="C76" s="46"/>
      <c r="D76" s="46"/>
      <c r="E76" s="46"/>
      <c r="F76" s="46"/>
      <c r="G76" s="47"/>
      <c r="H76" s="12">
        <v>301</v>
      </c>
      <c r="I76" s="18" t="s">
        <v>30</v>
      </c>
      <c r="J76" s="18" t="s">
        <v>36</v>
      </c>
      <c r="K76" s="14" t="s">
        <v>21</v>
      </c>
      <c r="L76" s="12"/>
      <c r="M76" s="12"/>
      <c r="N76" s="12">
        <f t="shared" si="31"/>
        <v>10</v>
      </c>
      <c r="O76" s="12">
        <f t="shared" si="31"/>
        <v>10</v>
      </c>
      <c r="P76" s="12">
        <f t="shared" si="31"/>
        <v>10</v>
      </c>
    </row>
    <row r="77" spans="1:16" ht="130.5" customHeight="1" x14ac:dyDescent="0.3">
      <c r="A77" s="45" t="s">
        <v>40</v>
      </c>
      <c r="B77" s="46"/>
      <c r="C77" s="46"/>
      <c r="D77" s="46"/>
      <c r="E77" s="46"/>
      <c r="F77" s="46"/>
      <c r="G77" s="47"/>
      <c r="H77" s="12">
        <v>301</v>
      </c>
      <c r="I77" s="18" t="s">
        <v>30</v>
      </c>
      <c r="J77" s="18" t="s">
        <v>36</v>
      </c>
      <c r="K77" s="13" t="s">
        <v>38</v>
      </c>
      <c r="L77" s="12"/>
      <c r="M77" s="12"/>
      <c r="N77" s="12">
        <f t="shared" si="31"/>
        <v>10</v>
      </c>
      <c r="O77" s="12">
        <f t="shared" si="31"/>
        <v>10</v>
      </c>
      <c r="P77" s="12">
        <f t="shared" si="31"/>
        <v>10</v>
      </c>
    </row>
    <row r="78" spans="1:16" ht="57.75" customHeight="1" x14ac:dyDescent="0.3">
      <c r="A78" s="39" t="s">
        <v>17</v>
      </c>
      <c r="B78" s="40"/>
      <c r="C78" s="40"/>
      <c r="D78" s="40"/>
      <c r="E78" s="40"/>
      <c r="F78" s="40"/>
      <c r="G78" s="41"/>
      <c r="H78" s="12">
        <v>301</v>
      </c>
      <c r="I78" s="12" t="s">
        <v>30</v>
      </c>
      <c r="J78" s="12" t="s">
        <v>36</v>
      </c>
      <c r="K78" s="13" t="s">
        <v>38</v>
      </c>
      <c r="L78" s="12">
        <v>200</v>
      </c>
      <c r="M78" s="12"/>
      <c r="N78" s="12">
        <f t="shared" si="31"/>
        <v>10</v>
      </c>
      <c r="O78" s="12">
        <f t="shared" si="31"/>
        <v>10</v>
      </c>
      <c r="P78" s="12">
        <f t="shared" si="31"/>
        <v>10</v>
      </c>
    </row>
    <row r="79" spans="1:16" ht="104.25" customHeight="1" x14ac:dyDescent="0.3">
      <c r="A79" s="39" t="s">
        <v>70</v>
      </c>
      <c r="B79" s="40"/>
      <c r="C79" s="40"/>
      <c r="D79" s="40"/>
      <c r="E79" s="40"/>
      <c r="F79" s="40"/>
      <c r="G79" s="41"/>
      <c r="H79" s="12">
        <v>301</v>
      </c>
      <c r="I79" s="12" t="s">
        <v>30</v>
      </c>
      <c r="J79" s="12" t="s">
        <v>36</v>
      </c>
      <c r="K79" s="13" t="s">
        <v>38</v>
      </c>
      <c r="L79" s="12">
        <v>240</v>
      </c>
      <c r="M79" s="12"/>
      <c r="N79" s="12">
        <f>SUM(N73)</f>
        <v>10</v>
      </c>
      <c r="O79" s="12">
        <f t="shared" ref="O79:P79" si="32">SUM(O73)</f>
        <v>10</v>
      </c>
      <c r="P79" s="12">
        <f t="shared" si="32"/>
        <v>10</v>
      </c>
    </row>
    <row r="80" spans="1:16" ht="36.75" customHeight="1" x14ac:dyDescent="0.3">
      <c r="A80" s="39" t="s">
        <v>71</v>
      </c>
      <c r="B80" s="40"/>
      <c r="C80" s="40"/>
      <c r="D80" s="40"/>
      <c r="E80" s="40"/>
      <c r="F80" s="40"/>
      <c r="G80" s="41"/>
      <c r="H80" s="12">
        <v>301</v>
      </c>
      <c r="I80" s="12" t="s">
        <v>30</v>
      </c>
      <c r="J80" s="12" t="s">
        <v>36</v>
      </c>
      <c r="K80" s="13" t="s">
        <v>38</v>
      </c>
      <c r="L80" s="12">
        <v>244</v>
      </c>
      <c r="M80" s="12"/>
      <c r="N80" s="12">
        <f>SUM(N73)</f>
        <v>10</v>
      </c>
      <c r="O80" s="12">
        <f t="shared" ref="O80:P80" si="33">SUM(O73)</f>
        <v>10</v>
      </c>
      <c r="P80" s="12">
        <f t="shared" si="33"/>
        <v>10</v>
      </c>
    </row>
    <row r="81" spans="1:16" ht="46.5" customHeight="1" x14ac:dyDescent="0.3">
      <c r="A81" s="54" t="s">
        <v>134</v>
      </c>
      <c r="B81" s="55"/>
      <c r="C81" s="55"/>
      <c r="D81" s="55"/>
      <c r="E81" s="55"/>
      <c r="F81" s="55"/>
      <c r="G81" s="56"/>
      <c r="H81" s="29">
        <v>301</v>
      </c>
      <c r="I81" s="30" t="s">
        <v>10</v>
      </c>
      <c r="J81" s="30" t="s">
        <v>8</v>
      </c>
      <c r="K81" s="31"/>
      <c r="L81" s="29"/>
      <c r="M81" s="29"/>
      <c r="N81" s="29">
        <f t="shared" ref="N81:N87" si="34">SUM(N82)</f>
        <v>31.6</v>
      </c>
      <c r="O81" s="29">
        <v>0</v>
      </c>
      <c r="P81" s="29">
        <v>0</v>
      </c>
    </row>
    <row r="82" spans="1:16" ht="62.25" customHeight="1" x14ac:dyDescent="0.3">
      <c r="A82" s="57" t="s">
        <v>16</v>
      </c>
      <c r="B82" s="58"/>
      <c r="C82" s="58"/>
      <c r="D82" s="58"/>
      <c r="E82" s="58"/>
      <c r="F82" s="58"/>
      <c r="G82" s="59"/>
      <c r="H82" s="32">
        <v>301</v>
      </c>
      <c r="I82" s="33" t="s">
        <v>10</v>
      </c>
      <c r="J82" s="33" t="s">
        <v>8</v>
      </c>
      <c r="K82" s="34" t="s">
        <v>135</v>
      </c>
      <c r="L82" s="32"/>
      <c r="M82" s="32"/>
      <c r="N82" s="32">
        <f t="shared" si="34"/>
        <v>31.6</v>
      </c>
      <c r="O82" s="32">
        <v>0</v>
      </c>
      <c r="P82" s="32">
        <v>0</v>
      </c>
    </row>
    <row r="83" spans="1:16" ht="57.75" customHeight="1" x14ac:dyDescent="0.3">
      <c r="A83" s="35" t="s">
        <v>12</v>
      </c>
      <c r="B83" s="36"/>
      <c r="C83" s="36"/>
      <c r="D83" s="36"/>
      <c r="E83" s="36"/>
      <c r="F83" s="36"/>
      <c r="G83" s="37"/>
      <c r="H83" s="32">
        <v>301</v>
      </c>
      <c r="I83" s="33" t="s">
        <v>10</v>
      </c>
      <c r="J83" s="33" t="s">
        <v>8</v>
      </c>
      <c r="K83" s="34" t="s">
        <v>136</v>
      </c>
      <c r="L83" s="32"/>
      <c r="M83" s="32"/>
      <c r="N83" s="32">
        <f t="shared" si="34"/>
        <v>31.6</v>
      </c>
      <c r="O83" s="32">
        <v>0</v>
      </c>
      <c r="P83" s="32">
        <v>0</v>
      </c>
    </row>
    <row r="84" spans="1:16" ht="75.75" customHeight="1" x14ac:dyDescent="0.3">
      <c r="A84" s="60" t="s">
        <v>40</v>
      </c>
      <c r="B84" s="61"/>
      <c r="C84" s="61"/>
      <c r="D84" s="61"/>
      <c r="E84" s="61"/>
      <c r="F84" s="61"/>
      <c r="G84" s="62"/>
      <c r="H84" s="32">
        <v>301</v>
      </c>
      <c r="I84" s="33" t="s">
        <v>10</v>
      </c>
      <c r="J84" s="33" t="s">
        <v>8</v>
      </c>
      <c r="K84" s="38" t="s">
        <v>137</v>
      </c>
      <c r="L84" s="32"/>
      <c r="M84" s="32"/>
      <c r="N84" s="32">
        <f t="shared" si="34"/>
        <v>31.6</v>
      </c>
      <c r="O84" s="32">
        <v>0</v>
      </c>
      <c r="P84" s="32">
        <v>0</v>
      </c>
    </row>
    <row r="85" spans="1:16" ht="96.75" customHeight="1" x14ac:dyDescent="0.3">
      <c r="A85" s="60" t="s">
        <v>17</v>
      </c>
      <c r="B85" s="61"/>
      <c r="C85" s="61"/>
      <c r="D85" s="61"/>
      <c r="E85" s="61"/>
      <c r="F85" s="61"/>
      <c r="G85" s="62"/>
      <c r="H85" s="32">
        <v>301</v>
      </c>
      <c r="I85" s="33" t="s">
        <v>10</v>
      </c>
      <c r="J85" s="33" t="s">
        <v>8</v>
      </c>
      <c r="K85" s="34" t="s">
        <v>137</v>
      </c>
      <c r="L85" s="32">
        <v>200</v>
      </c>
      <c r="M85" s="32"/>
      <c r="N85" s="32">
        <f t="shared" si="34"/>
        <v>31.6</v>
      </c>
      <c r="O85" s="32">
        <v>0</v>
      </c>
      <c r="P85" s="32">
        <v>0</v>
      </c>
    </row>
    <row r="86" spans="1:16" ht="57.75" customHeight="1" x14ac:dyDescent="0.3">
      <c r="A86" s="57" t="s">
        <v>70</v>
      </c>
      <c r="B86" s="58"/>
      <c r="C86" s="58"/>
      <c r="D86" s="58"/>
      <c r="E86" s="58"/>
      <c r="F86" s="58"/>
      <c r="G86" s="59"/>
      <c r="H86" s="32">
        <v>301</v>
      </c>
      <c r="I86" s="32" t="s">
        <v>10</v>
      </c>
      <c r="J86" s="32" t="s">
        <v>8</v>
      </c>
      <c r="K86" s="34" t="s">
        <v>137</v>
      </c>
      <c r="L86" s="32">
        <v>240</v>
      </c>
      <c r="M86" s="32"/>
      <c r="N86" s="32">
        <f t="shared" si="34"/>
        <v>31.6</v>
      </c>
      <c r="O86" s="32">
        <v>0</v>
      </c>
      <c r="P86" s="32">
        <v>0</v>
      </c>
    </row>
    <row r="87" spans="1:16" ht="104.25" customHeight="1" x14ac:dyDescent="0.3">
      <c r="A87" s="57" t="s">
        <v>71</v>
      </c>
      <c r="B87" s="58"/>
      <c r="C87" s="58"/>
      <c r="D87" s="58"/>
      <c r="E87" s="58"/>
      <c r="F87" s="58"/>
      <c r="G87" s="59"/>
      <c r="H87" s="32">
        <v>301</v>
      </c>
      <c r="I87" s="32" t="s">
        <v>10</v>
      </c>
      <c r="J87" s="32" t="s">
        <v>8</v>
      </c>
      <c r="K87" s="34" t="s">
        <v>137</v>
      </c>
      <c r="L87" s="32">
        <v>244</v>
      </c>
      <c r="M87" s="32"/>
      <c r="N87" s="32">
        <f t="shared" si="34"/>
        <v>31.6</v>
      </c>
      <c r="O87" s="32">
        <v>0</v>
      </c>
      <c r="P87" s="32">
        <v>0</v>
      </c>
    </row>
    <row r="88" spans="1:16" ht="36.75" customHeight="1" x14ac:dyDescent="0.3">
      <c r="A88" s="57" t="s">
        <v>86</v>
      </c>
      <c r="B88" s="58"/>
      <c r="C88" s="58"/>
      <c r="D88" s="58"/>
      <c r="E88" s="58"/>
      <c r="F88" s="58"/>
      <c r="G88" s="59"/>
      <c r="H88" s="32">
        <v>301</v>
      </c>
      <c r="I88" s="32" t="s">
        <v>10</v>
      </c>
      <c r="J88" s="32" t="s">
        <v>8</v>
      </c>
      <c r="K88" s="34" t="s">
        <v>137</v>
      </c>
      <c r="L88" s="32">
        <v>244</v>
      </c>
      <c r="M88" s="32">
        <v>226</v>
      </c>
      <c r="N88" s="32">
        <v>31.6</v>
      </c>
      <c r="O88" s="32">
        <v>0</v>
      </c>
      <c r="P88" s="32">
        <v>0</v>
      </c>
    </row>
    <row r="89" spans="1:16" ht="42" customHeight="1" x14ac:dyDescent="0.3">
      <c r="A89" s="42" t="s">
        <v>42</v>
      </c>
      <c r="B89" s="43"/>
      <c r="C89" s="43"/>
      <c r="D89" s="43"/>
      <c r="E89" s="43"/>
      <c r="F89" s="43"/>
      <c r="G89" s="44"/>
      <c r="H89" s="9">
        <v>301</v>
      </c>
      <c r="I89" s="10" t="s">
        <v>41</v>
      </c>
      <c r="J89" s="11"/>
      <c r="K89" s="4"/>
      <c r="L89" s="9"/>
      <c r="M89" s="9"/>
      <c r="N89" s="9">
        <f>SUM(N90+N106)</f>
        <v>2738.8982499999997</v>
      </c>
      <c r="O89" s="9">
        <f t="shared" ref="O89:P89" si="35">SUM(O90+O106)</f>
        <v>2735.0050000000001</v>
      </c>
      <c r="P89" s="9">
        <f t="shared" si="35"/>
        <v>2735.0050000000001</v>
      </c>
    </row>
    <row r="90" spans="1:16" ht="62.25" customHeight="1" x14ac:dyDescent="0.3">
      <c r="A90" s="42" t="s">
        <v>43</v>
      </c>
      <c r="B90" s="43"/>
      <c r="C90" s="43"/>
      <c r="D90" s="43"/>
      <c r="E90" s="43"/>
      <c r="F90" s="43"/>
      <c r="G90" s="44"/>
      <c r="H90" s="9">
        <v>301</v>
      </c>
      <c r="I90" s="11" t="s">
        <v>41</v>
      </c>
      <c r="J90" s="11" t="s">
        <v>31</v>
      </c>
      <c r="K90" s="4"/>
      <c r="L90" s="9"/>
      <c r="M90" s="9"/>
      <c r="N90" s="9">
        <f>SUM(N91)</f>
        <v>415</v>
      </c>
      <c r="O90" s="9">
        <f t="shared" ref="O90:P90" si="36">SUM(O91)</f>
        <v>415</v>
      </c>
      <c r="P90" s="9">
        <f t="shared" si="36"/>
        <v>415</v>
      </c>
    </row>
    <row r="91" spans="1:16" ht="61.5" customHeight="1" x14ac:dyDescent="0.3">
      <c r="A91" s="39" t="s">
        <v>16</v>
      </c>
      <c r="B91" s="40"/>
      <c r="C91" s="40"/>
      <c r="D91" s="40"/>
      <c r="E91" s="40"/>
      <c r="F91" s="40"/>
      <c r="G91" s="41"/>
      <c r="H91" s="12">
        <v>301</v>
      </c>
      <c r="I91" s="18" t="s">
        <v>41</v>
      </c>
      <c r="J91" s="18" t="s">
        <v>31</v>
      </c>
      <c r="K91" s="13" t="s">
        <v>20</v>
      </c>
      <c r="L91" s="12"/>
      <c r="M91" s="12"/>
      <c r="N91" s="12">
        <f t="shared" ref="N91:P95" si="37">SUM(N92)</f>
        <v>415</v>
      </c>
      <c r="O91" s="12">
        <f t="shared" si="37"/>
        <v>415</v>
      </c>
      <c r="P91" s="12">
        <f t="shared" si="37"/>
        <v>415</v>
      </c>
    </row>
    <row r="92" spans="1:16" ht="60.75" customHeight="1" x14ac:dyDescent="0.3">
      <c r="A92" s="15" t="s">
        <v>12</v>
      </c>
      <c r="B92" s="16"/>
      <c r="C92" s="16"/>
      <c r="D92" s="16"/>
      <c r="E92" s="16"/>
      <c r="F92" s="16"/>
      <c r="G92" s="17"/>
      <c r="H92" s="12">
        <v>301</v>
      </c>
      <c r="I92" s="18" t="s">
        <v>41</v>
      </c>
      <c r="J92" s="18" t="s">
        <v>31</v>
      </c>
      <c r="K92" s="13" t="s">
        <v>21</v>
      </c>
      <c r="L92" s="12"/>
      <c r="M92" s="12"/>
      <c r="N92" s="12">
        <f t="shared" si="37"/>
        <v>415</v>
      </c>
      <c r="O92" s="12">
        <f t="shared" si="37"/>
        <v>415</v>
      </c>
      <c r="P92" s="12">
        <f t="shared" si="37"/>
        <v>415</v>
      </c>
    </row>
    <row r="93" spans="1:16" ht="56.25" customHeight="1" x14ac:dyDescent="0.3">
      <c r="A93" s="45" t="s">
        <v>44</v>
      </c>
      <c r="B93" s="46"/>
      <c r="C93" s="46"/>
      <c r="D93" s="46"/>
      <c r="E93" s="46"/>
      <c r="F93" s="46"/>
      <c r="G93" s="47"/>
      <c r="H93" s="12">
        <v>301</v>
      </c>
      <c r="I93" s="18" t="s">
        <v>41</v>
      </c>
      <c r="J93" s="18" t="s">
        <v>31</v>
      </c>
      <c r="K93" s="13" t="s">
        <v>28</v>
      </c>
      <c r="L93" s="12"/>
      <c r="M93" s="12"/>
      <c r="N93" s="12">
        <f>SUM(N94+N102)</f>
        <v>415</v>
      </c>
      <c r="O93" s="12">
        <f t="shared" ref="O93:P93" si="38">SUM(O94+O102)</f>
        <v>415</v>
      </c>
      <c r="P93" s="12">
        <f t="shared" si="38"/>
        <v>415</v>
      </c>
    </row>
    <row r="94" spans="1:16" ht="144" customHeight="1" x14ac:dyDescent="0.3">
      <c r="A94" s="45" t="s">
        <v>17</v>
      </c>
      <c r="B94" s="46"/>
      <c r="C94" s="46"/>
      <c r="D94" s="46"/>
      <c r="E94" s="46"/>
      <c r="F94" s="46"/>
      <c r="G94" s="47"/>
      <c r="H94" s="12">
        <v>301</v>
      </c>
      <c r="I94" s="18" t="s">
        <v>41</v>
      </c>
      <c r="J94" s="18" t="s">
        <v>31</v>
      </c>
      <c r="K94" s="13" t="s">
        <v>28</v>
      </c>
      <c r="L94" s="12">
        <v>200</v>
      </c>
      <c r="M94" s="12"/>
      <c r="N94" s="12">
        <f t="shared" si="37"/>
        <v>300</v>
      </c>
      <c r="O94" s="12">
        <f t="shared" si="37"/>
        <v>300</v>
      </c>
      <c r="P94" s="12">
        <f t="shared" si="37"/>
        <v>300</v>
      </c>
    </row>
    <row r="95" spans="1:16" ht="67.5" customHeight="1" x14ac:dyDescent="0.3">
      <c r="A95" s="39" t="s">
        <v>70</v>
      </c>
      <c r="B95" s="40"/>
      <c r="C95" s="40"/>
      <c r="D95" s="40"/>
      <c r="E95" s="40"/>
      <c r="F95" s="40"/>
      <c r="G95" s="41"/>
      <c r="H95" s="12">
        <v>301</v>
      </c>
      <c r="I95" s="12" t="s">
        <v>41</v>
      </c>
      <c r="J95" s="12" t="s">
        <v>31</v>
      </c>
      <c r="K95" s="13" t="s">
        <v>28</v>
      </c>
      <c r="L95" s="12">
        <v>240</v>
      </c>
      <c r="M95" s="12"/>
      <c r="N95" s="12">
        <f>SUM(N96)</f>
        <v>300</v>
      </c>
      <c r="O95" s="12">
        <f t="shared" si="37"/>
        <v>300</v>
      </c>
      <c r="P95" s="12">
        <f t="shared" si="37"/>
        <v>300</v>
      </c>
    </row>
    <row r="96" spans="1:16" ht="72" customHeight="1" x14ac:dyDescent="0.3">
      <c r="A96" s="39" t="s">
        <v>82</v>
      </c>
      <c r="B96" s="40"/>
      <c r="C96" s="40"/>
      <c r="D96" s="40"/>
      <c r="E96" s="40"/>
      <c r="F96" s="40"/>
      <c r="G96" s="41"/>
      <c r="H96" s="12">
        <v>301</v>
      </c>
      <c r="I96" s="12" t="s">
        <v>41</v>
      </c>
      <c r="J96" s="12" t="s">
        <v>31</v>
      </c>
      <c r="K96" s="13" t="s">
        <v>28</v>
      </c>
      <c r="L96" s="12">
        <v>244</v>
      </c>
      <c r="M96" s="12"/>
      <c r="N96" s="12">
        <f>SUM(N97:N99)</f>
        <v>300</v>
      </c>
      <c r="O96" s="12">
        <f t="shared" ref="O96:P96" si="39">SUM(O97:O99)</f>
        <v>300</v>
      </c>
      <c r="P96" s="12">
        <f t="shared" si="39"/>
        <v>300</v>
      </c>
    </row>
    <row r="97" spans="1:16" s="22" customFormat="1" ht="48" customHeight="1" x14ac:dyDescent="0.3">
      <c r="A97" s="39" t="s">
        <v>88</v>
      </c>
      <c r="B97" s="40"/>
      <c r="C97" s="40"/>
      <c r="D97" s="40"/>
      <c r="E97" s="40"/>
      <c r="F97" s="40"/>
      <c r="G97" s="41"/>
      <c r="H97" s="12">
        <v>301</v>
      </c>
      <c r="I97" s="12" t="s">
        <v>41</v>
      </c>
      <c r="J97" s="12" t="s">
        <v>31</v>
      </c>
      <c r="K97" s="13" t="s">
        <v>28</v>
      </c>
      <c r="L97" s="12">
        <v>244</v>
      </c>
      <c r="M97" s="12">
        <v>225</v>
      </c>
      <c r="N97" s="12">
        <v>50</v>
      </c>
      <c r="O97" s="12">
        <v>50</v>
      </c>
      <c r="P97" s="12">
        <v>50</v>
      </c>
    </row>
    <row r="98" spans="1:16" s="22" customFormat="1" ht="66" customHeight="1" x14ac:dyDescent="0.3">
      <c r="A98" s="39" t="s">
        <v>86</v>
      </c>
      <c r="B98" s="40"/>
      <c r="C98" s="40"/>
      <c r="D98" s="40"/>
      <c r="E98" s="40"/>
      <c r="F98" s="40"/>
      <c r="G98" s="41"/>
      <c r="H98" s="12">
        <v>301</v>
      </c>
      <c r="I98" s="12" t="s">
        <v>41</v>
      </c>
      <c r="J98" s="12" t="s">
        <v>31</v>
      </c>
      <c r="K98" s="13" t="s">
        <v>28</v>
      </c>
      <c r="L98" s="12">
        <v>244</v>
      </c>
      <c r="M98" s="12">
        <v>226</v>
      </c>
      <c r="N98" s="12">
        <v>0</v>
      </c>
      <c r="O98" s="12">
        <v>0</v>
      </c>
      <c r="P98" s="12">
        <v>0</v>
      </c>
    </row>
    <row r="99" spans="1:16" s="22" customFormat="1" ht="72" customHeight="1" x14ac:dyDescent="0.3">
      <c r="A99" s="39" t="s">
        <v>91</v>
      </c>
      <c r="B99" s="40"/>
      <c r="C99" s="40"/>
      <c r="D99" s="40"/>
      <c r="E99" s="40"/>
      <c r="F99" s="40"/>
      <c r="G99" s="41"/>
      <c r="H99" s="12">
        <v>301</v>
      </c>
      <c r="I99" s="12" t="s">
        <v>41</v>
      </c>
      <c r="J99" s="12" t="s">
        <v>31</v>
      </c>
      <c r="K99" s="13" t="s">
        <v>28</v>
      </c>
      <c r="L99" s="12">
        <v>244</v>
      </c>
      <c r="M99" s="12">
        <v>340</v>
      </c>
      <c r="N99" s="12">
        <f>SUM(N100:N101)</f>
        <v>250</v>
      </c>
      <c r="O99" s="12">
        <f t="shared" ref="O99:P99" si="40">SUM(O100:O101)</f>
        <v>250</v>
      </c>
      <c r="P99" s="12">
        <f t="shared" si="40"/>
        <v>250</v>
      </c>
    </row>
    <row r="100" spans="1:16" s="22" customFormat="1" ht="72" customHeight="1" x14ac:dyDescent="0.3">
      <c r="A100" s="39" t="s">
        <v>114</v>
      </c>
      <c r="B100" s="40"/>
      <c r="C100" s="40"/>
      <c r="D100" s="40"/>
      <c r="E100" s="40"/>
      <c r="F100" s="40"/>
      <c r="G100" s="41"/>
      <c r="H100" s="12">
        <v>301</v>
      </c>
      <c r="I100" s="12" t="s">
        <v>41</v>
      </c>
      <c r="J100" s="12" t="s">
        <v>31</v>
      </c>
      <c r="K100" s="13" t="s">
        <v>28</v>
      </c>
      <c r="L100" s="12">
        <v>244</v>
      </c>
      <c r="M100" s="12">
        <v>343</v>
      </c>
      <c r="N100" s="12">
        <v>200</v>
      </c>
      <c r="O100" s="12">
        <v>200</v>
      </c>
      <c r="P100" s="12">
        <v>200</v>
      </c>
    </row>
    <row r="101" spans="1:16" s="22" customFormat="1" ht="72" customHeight="1" x14ac:dyDescent="0.3">
      <c r="A101" s="39" t="s">
        <v>113</v>
      </c>
      <c r="B101" s="40"/>
      <c r="C101" s="40"/>
      <c r="D101" s="40"/>
      <c r="E101" s="40"/>
      <c r="F101" s="40"/>
      <c r="G101" s="41"/>
      <c r="H101" s="12">
        <v>301</v>
      </c>
      <c r="I101" s="12" t="s">
        <v>41</v>
      </c>
      <c r="J101" s="12" t="s">
        <v>31</v>
      </c>
      <c r="K101" s="13" t="s">
        <v>28</v>
      </c>
      <c r="L101" s="12">
        <v>244</v>
      </c>
      <c r="M101" s="12">
        <v>346</v>
      </c>
      <c r="N101" s="12">
        <v>50</v>
      </c>
      <c r="O101" s="12">
        <v>50</v>
      </c>
      <c r="P101" s="12">
        <v>50</v>
      </c>
    </row>
    <row r="102" spans="1:16" ht="104.25" customHeight="1" x14ac:dyDescent="0.3">
      <c r="A102" s="39" t="s">
        <v>72</v>
      </c>
      <c r="B102" s="40"/>
      <c r="C102" s="40"/>
      <c r="D102" s="40"/>
      <c r="E102" s="40"/>
      <c r="F102" s="40"/>
      <c r="G102" s="41"/>
      <c r="H102" s="12">
        <v>301</v>
      </c>
      <c r="I102" s="12" t="s">
        <v>41</v>
      </c>
      <c r="J102" s="12" t="s">
        <v>31</v>
      </c>
      <c r="K102" s="13" t="s">
        <v>28</v>
      </c>
      <c r="L102" s="12">
        <v>850</v>
      </c>
      <c r="M102" s="12"/>
      <c r="N102" s="12">
        <f>SUM(N103)</f>
        <v>115</v>
      </c>
      <c r="O102" s="12">
        <f t="shared" ref="O102:P102" si="41">SUM(O103)</f>
        <v>115</v>
      </c>
      <c r="P102" s="12">
        <f t="shared" si="41"/>
        <v>115</v>
      </c>
    </row>
    <row r="103" spans="1:16" ht="57.75" customHeight="1" x14ac:dyDescent="0.3">
      <c r="A103" s="39" t="s">
        <v>73</v>
      </c>
      <c r="B103" s="40"/>
      <c r="C103" s="40"/>
      <c r="D103" s="40"/>
      <c r="E103" s="40"/>
      <c r="F103" s="40"/>
      <c r="G103" s="41"/>
      <c r="H103" s="12">
        <v>301</v>
      </c>
      <c r="I103" s="12" t="s">
        <v>41</v>
      </c>
      <c r="J103" s="12" t="s">
        <v>31</v>
      </c>
      <c r="K103" s="13" t="s">
        <v>28</v>
      </c>
      <c r="L103" s="12">
        <v>851</v>
      </c>
      <c r="M103" s="12"/>
      <c r="N103" s="12">
        <f>SUM(N105)</f>
        <v>115</v>
      </c>
      <c r="O103" s="12">
        <f t="shared" ref="O103:P103" si="42">SUM(O105)</f>
        <v>115</v>
      </c>
      <c r="P103" s="12">
        <f t="shared" si="42"/>
        <v>115</v>
      </c>
    </row>
    <row r="104" spans="1:16" ht="46.5" customHeight="1" x14ac:dyDescent="0.3">
      <c r="A104" s="39" t="s">
        <v>89</v>
      </c>
      <c r="B104" s="40"/>
      <c r="C104" s="40"/>
      <c r="D104" s="40"/>
      <c r="E104" s="40"/>
      <c r="F104" s="40"/>
      <c r="G104" s="41"/>
      <c r="H104" s="12">
        <v>301</v>
      </c>
      <c r="I104" s="12" t="s">
        <v>41</v>
      </c>
      <c r="J104" s="12" t="s">
        <v>31</v>
      </c>
      <c r="K104" s="13" t="s">
        <v>28</v>
      </c>
      <c r="L104" s="12">
        <v>851</v>
      </c>
      <c r="M104" s="12">
        <v>290</v>
      </c>
      <c r="N104" s="12">
        <v>115</v>
      </c>
      <c r="O104" s="12">
        <v>115</v>
      </c>
      <c r="P104" s="12">
        <v>115</v>
      </c>
    </row>
    <row r="105" spans="1:16" ht="46.5" customHeight="1" x14ac:dyDescent="0.3">
      <c r="A105" s="39" t="s">
        <v>117</v>
      </c>
      <c r="B105" s="40"/>
      <c r="C105" s="40"/>
      <c r="D105" s="40"/>
      <c r="E105" s="40"/>
      <c r="F105" s="40"/>
      <c r="G105" s="41"/>
      <c r="H105" s="12">
        <v>301</v>
      </c>
      <c r="I105" s="12" t="s">
        <v>41</v>
      </c>
      <c r="J105" s="12" t="s">
        <v>31</v>
      </c>
      <c r="K105" s="13" t="s">
        <v>28</v>
      </c>
      <c r="L105" s="12">
        <v>851</v>
      </c>
      <c r="M105" s="12">
        <v>291</v>
      </c>
      <c r="N105" s="12">
        <v>115</v>
      </c>
      <c r="O105" s="12">
        <v>115</v>
      </c>
      <c r="P105" s="12">
        <v>115</v>
      </c>
    </row>
    <row r="106" spans="1:16" ht="51" customHeight="1" x14ac:dyDescent="0.3">
      <c r="A106" s="42" t="s">
        <v>45</v>
      </c>
      <c r="B106" s="43"/>
      <c r="C106" s="43"/>
      <c r="D106" s="43"/>
      <c r="E106" s="43"/>
      <c r="F106" s="43"/>
      <c r="G106" s="44"/>
      <c r="H106" s="9">
        <v>301</v>
      </c>
      <c r="I106" s="11" t="s">
        <v>41</v>
      </c>
      <c r="J106" s="11" t="s">
        <v>30</v>
      </c>
      <c r="K106" s="4"/>
      <c r="L106" s="9"/>
      <c r="M106" s="9"/>
      <c r="N106" s="9">
        <f t="shared" ref="N106:P107" si="43">SUM(N107)</f>
        <v>2323.8982499999997</v>
      </c>
      <c r="O106" s="9">
        <f t="shared" si="43"/>
        <v>2320.0050000000001</v>
      </c>
      <c r="P106" s="9">
        <f t="shared" si="43"/>
        <v>2320.0050000000001</v>
      </c>
    </row>
    <row r="107" spans="1:16" ht="75" customHeight="1" x14ac:dyDescent="0.3">
      <c r="A107" s="39" t="s">
        <v>16</v>
      </c>
      <c r="B107" s="40"/>
      <c r="C107" s="40"/>
      <c r="D107" s="40"/>
      <c r="E107" s="40"/>
      <c r="F107" s="40"/>
      <c r="G107" s="41"/>
      <c r="H107" s="12">
        <v>301</v>
      </c>
      <c r="I107" s="18" t="s">
        <v>41</v>
      </c>
      <c r="J107" s="18" t="s">
        <v>30</v>
      </c>
      <c r="K107" s="13" t="s">
        <v>20</v>
      </c>
      <c r="L107" s="12"/>
      <c r="M107" s="12"/>
      <c r="N107" s="12">
        <f t="shared" si="43"/>
        <v>2323.8982499999997</v>
      </c>
      <c r="O107" s="12">
        <f t="shared" si="43"/>
        <v>2320.0050000000001</v>
      </c>
      <c r="P107" s="12">
        <f t="shared" si="43"/>
        <v>2320.0050000000001</v>
      </c>
    </row>
    <row r="108" spans="1:16" ht="57.75" customHeight="1" x14ac:dyDescent="0.3">
      <c r="A108" s="15" t="s">
        <v>12</v>
      </c>
      <c r="B108" s="16"/>
      <c r="C108" s="16"/>
      <c r="D108" s="16"/>
      <c r="E108" s="16"/>
      <c r="F108" s="16"/>
      <c r="G108" s="17"/>
      <c r="H108" s="12">
        <v>301</v>
      </c>
      <c r="I108" s="18" t="s">
        <v>41</v>
      </c>
      <c r="J108" s="18" t="s">
        <v>30</v>
      </c>
      <c r="K108" s="13" t="s">
        <v>21</v>
      </c>
      <c r="L108" s="12"/>
      <c r="M108" s="12"/>
      <c r="N108" s="12">
        <f>SUM(N109+N123+N129)</f>
        <v>2323.8982499999997</v>
      </c>
      <c r="O108" s="12">
        <f t="shared" ref="O108:P108" si="44">SUM(O109+O123+O129)</f>
        <v>2320.0050000000001</v>
      </c>
      <c r="P108" s="12">
        <f t="shared" si="44"/>
        <v>2320.0050000000001</v>
      </c>
    </row>
    <row r="109" spans="1:16" s="22" customFormat="1" ht="57.75" customHeight="1" x14ac:dyDescent="0.3">
      <c r="A109" s="42" t="s">
        <v>46</v>
      </c>
      <c r="B109" s="43"/>
      <c r="C109" s="43"/>
      <c r="D109" s="43"/>
      <c r="E109" s="43"/>
      <c r="F109" s="43"/>
      <c r="G109" s="44"/>
      <c r="H109" s="9">
        <v>301</v>
      </c>
      <c r="I109" s="11" t="s">
        <v>41</v>
      </c>
      <c r="J109" s="11" t="s">
        <v>30</v>
      </c>
      <c r="K109" s="4" t="s">
        <v>37</v>
      </c>
      <c r="L109" s="9"/>
      <c r="M109" s="9"/>
      <c r="N109" s="9">
        <f>SUM(N110+N117)</f>
        <v>475</v>
      </c>
      <c r="O109" s="9">
        <f t="shared" ref="O109:P109" si="45">SUM(O110+O117)</f>
        <v>475</v>
      </c>
      <c r="P109" s="9">
        <f t="shared" si="45"/>
        <v>475</v>
      </c>
    </row>
    <row r="110" spans="1:16" ht="153" customHeight="1" x14ac:dyDescent="0.3">
      <c r="A110" s="45" t="s">
        <v>17</v>
      </c>
      <c r="B110" s="46"/>
      <c r="C110" s="46"/>
      <c r="D110" s="46"/>
      <c r="E110" s="46"/>
      <c r="F110" s="46"/>
      <c r="G110" s="47"/>
      <c r="H110" s="12">
        <v>301</v>
      </c>
      <c r="I110" s="18" t="s">
        <v>41</v>
      </c>
      <c r="J110" s="18" t="s">
        <v>30</v>
      </c>
      <c r="K110" s="13" t="s">
        <v>37</v>
      </c>
      <c r="L110" s="12">
        <v>200</v>
      </c>
      <c r="M110" s="12"/>
      <c r="N110" s="12">
        <f t="shared" ref="N110:P111" si="46">SUM(N111)</f>
        <v>450</v>
      </c>
      <c r="O110" s="12">
        <f t="shared" si="46"/>
        <v>450</v>
      </c>
      <c r="P110" s="12">
        <f t="shared" si="46"/>
        <v>450</v>
      </c>
    </row>
    <row r="111" spans="1:16" ht="67.5" customHeight="1" x14ac:dyDescent="0.3">
      <c r="A111" s="39" t="s">
        <v>70</v>
      </c>
      <c r="B111" s="40"/>
      <c r="C111" s="40"/>
      <c r="D111" s="40"/>
      <c r="E111" s="40"/>
      <c r="F111" s="40"/>
      <c r="G111" s="41"/>
      <c r="H111" s="12">
        <v>301</v>
      </c>
      <c r="I111" s="12" t="s">
        <v>41</v>
      </c>
      <c r="J111" s="12" t="s">
        <v>30</v>
      </c>
      <c r="K111" s="13" t="s">
        <v>37</v>
      </c>
      <c r="L111" s="12">
        <v>240</v>
      </c>
      <c r="M111" s="12"/>
      <c r="N111" s="12">
        <f t="shared" si="46"/>
        <v>450</v>
      </c>
      <c r="O111" s="12">
        <f t="shared" si="46"/>
        <v>450</v>
      </c>
      <c r="P111" s="12">
        <f t="shared" si="46"/>
        <v>450</v>
      </c>
    </row>
    <row r="112" spans="1:16" ht="84.75" customHeight="1" x14ac:dyDescent="0.3">
      <c r="A112" s="39" t="s">
        <v>71</v>
      </c>
      <c r="B112" s="40"/>
      <c r="C112" s="40"/>
      <c r="D112" s="40"/>
      <c r="E112" s="40"/>
      <c r="F112" s="40"/>
      <c r="G112" s="41"/>
      <c r="H112" s="12">
        <v>301</v>
      </c>
      <c r="I112" s="12" t="s">
        <v>41</v>
      </c>
      <c r="J112" s="12" t="s">
        <v>30</v>
      </c>
      <c r="K112" s="13" t="s">
        <v>37</v>
      </c>
      <c r="L112" s="12">
        <v>244</v>
      </c>
      <c r="M112" s="12"/>
      <c r="N112" s="12">
        <f>SUM(N113:N115)</f>
        <v>450</v>
      </c>
      <c r="O112" s="12">
        <f t="shared" ref="O112:P112" si="47">SUM(O113:O115)</f>
        <v>450</v>
      </c>
      <c r="P112" s="12">
        <f t="shared" si="47"/>
        <v>450</v>
      </c>
    </row>
    <row r="113" spans="1:16" ht="60" customHeight="1" x14ac:dyDescent="0.3">
      <c r="A113" s="39" t="s">
        <v>87</v>
      </c>
      <c r="B113" s="40"/>
      <c r="C113" s="40"/>
      <c r="D113" s="40"/>
      <c r="E113" s="40"/>
      <c r="F113" s="40"/>
      <c r="G113" s="41"/>
      <c r="H113" s="12">
        <v>301</v>
      </c>
      <c r="I113" s="12" t="s">
        <v>41</v>
      </c>
      <c r="J113" s="12" t="s">
        <v>30</v>
      </c>
      <c r="K113" s="13" t="s">
        <v>37</v>
      </c>
      <c r="L113" s="12">
        <v>244</v>
      </c>
      <c r="M113" s="12">
        <v>223</v>
      </c>
      <c r="N113" s="12">
        <v>200</v>
      </c>
      <c r="O113" s="12">
        <v>200</v>
      </c>
      <c r="P113" s="12">
        <v>200</v>
      </c>
    </row>
    <row r="114" spans="1:16" s="22" customFormat="1" ht="69.75" customHeight="1" x14ac:dyDescent="0.3">
      <c r="A114" s="39" t="s">
        <v>88</v>
      </c>
      <c r="B114" s="40"/>
      <c r="C114" s="40"/>
      <c r="D114" s="40"/>
      <c r="E114" s="40"/>
      <c r="F114" s="40"/>
      <c r="G114" s="41"/>
      <c r="H114" s="12">
        <v>301</v>
      </c>
      <c r="I114" s="12" t="s">
        <v>41</v>
      </c>
      <c r="J114" s="12" t="s">
        <v>30</v>
      </c>
      <c r="K114" s="13" t="s">
        <v>37</v>
      </c>
      <c r="L114" s="12">
        <v>244</v>
      </c>
      <c r="M114" s="12">
        <v>225</v>
      </c>
      <c r="N114" s="12">
        <v>100</v>
      </c>
      <c r="O114" s="12">
        <v>100</v>
      </c>
      <c r="P114" s="12">
        <v>100</v>
      </c>
    </row>
    <row r="115" spans="1:16" ht="104.25" customHeight="1" x14ac:dyDescent="0.3">
      <c r="A115" s="39" t="s">
        <v>91</v>
      </c>
      <c r="B115" s="40"/>
      <c r="C115" s="40"/>
      <c r="D115" s="40"/>
      <c r="E115" s="40"/>
      <c r="F115" s="40"/>
      <c r="G115" s="41"/>
      <c r="H115" s="12">
        <v>301</v>
      </c>
      <c r="I115" s="12" t="s">
        <v>41</v>
      </c>
      <c r="J115" s="12" t="s">
        <v>30</v>
      </c>
      <c r="K115" s="13" t="s">
        <v>37</v>
      </c>
      <c r="L115" s="12">
        <v>244</v>
      </c>
      <c r="M115" s="12">
        <v>340</v>
      </c>
      <c r="N115" s="12">
        <f>SUM(N116)</f>
        <v>150</v>
      </c>
      <c r="O115" s="12">
        <f t="shared" ref="O115:P115" si="48">SUM(O116)</f>
        <v>150</v>
      </c>
      <c r="P115" s="12">
        <f t="shared" si="48"/>
        <v>150</v>
      </c>
    </row>
    <row r="116" spans="1:16" ht="104.25" customHeight="1" x14ac:dyDescent="0.3">
      <c r="A116" s="39" t="s">
        <v>113</v>
      </c>
      <c r="B116" s="40"/>
      <c r="C116" s="40"/>
      <c r="D116" s="40"/>
      <c r="E116" s="40"/>
      <c r="F116" s="40"/>
      <c r="G116" s="41"/>
      <c r="H116" s="12">
        <v>301</v>
      </c>
      <c r="I116" s="12" t="s">
        <v>41</v>
      </c>
      <c r="J116" s="12" t="s">
        <v>30</v>
      </c>
      <c r="K116" s="13" t="s">
        <v>37</v>
      </c>
      <c r="L116" s="12">
        <v>244</v>
      </c>
      <c r="M116" s="12">
        <v>346</v>
      </c>
      <c r="N116" s="12">
        <v>150</v>
      </c>
      <c r="O116" s="12">
        <v>150</v>
      </c>
      <c r="P116" s="12">
        <v>150</v>
      </c>
    </row>
    <row r="117" spans="1:16" s="22" customFormat="1" ht="104.25" customHeight="1" x14ac:dyDescent="0.3">
      <c r="A117" s="51" t="s">
        <v>18</v>
      </c>
      <c r="B117" s="52"/>
      <c r="C117" s="52"/>
      <c r="D117" s="52"/>
      <c r="E117" s="52"/>
      <c r="F117" s="52"/>
      <c r="G117" s="53"/>
      <c r="H117" s="9">
        <v>301</v>
      </c>
      <c r="I117" s="11" t="s">
        <v>41</v>
      </c>
      <c r="J117" s="11" t="s">
        <v>30</v>
      </c>
      <c r="K117" s="28" t="s">
        <v>95</v>
      </c>
      <c r="L117" s="9"/>
      <c r="M117" s="9"/>
      <c r="N117" s="9">
        <f t="shared" ref="N117:P119" si="49">SUM(N118)</f>
        <v>25</v>
      </c>
      <c r="O117" s="9">
        <f t="shared" si="49"/>
        <v>25</v>
      </c>
      <c r="P117" s="9">
        <f t="shared" si="49"/>
        <v>25</v>
      </c>
    </row>
    <row r="118" spans="1:16" ht="104.25" customHeight="1" x14ac:dyDescent="0.3">
      <c r="A118" s="15" t="s">
        <v>100</v>
      </c>
      <c r="B118" s="16"/>
      <c r="C118" s="16"/>
      <c r="D118" s="16"/>
      <c r="E118" s="16"/>
      <c r="F118" s="16"/>
      <c r="G118" s="17"/>
      <c r="H118" s="12">
        <v>301</v>
      </c>
      <c r="I118" s="18" t="s">
        <v>41</v>
      </c>
      <c r="J118" s="18" t="s">
        <v>30</v>
      </c>
      <c r="K118" s="13" t="s">
        <v>131</v>
      </c>
      <c r="L118" s="12"/>
      <c r="M118" s="12"/>
      <c r="N118" s="12">
        <f t="shared" si="49"/>
        <v>25</v>
      </c>
      <c r="O118" s="12">
        <f t="shared" si="49"/>
        <v>25</v>
      </c>
      <c r="P118" s="12">
        <f t="shared" si="49"/>
        <v>25</v>
      </c>
    </row>
    <row r="119" spans="1:16" ht="170.25" customHeight="1" x14ac:dyDescent="0.3">
      <c r="A119" s="45" t="s">
        <v>108</v>
      </c>
      <c r="B119" s="46"/>
      <c r="C119" s="46"/>
      <c r="D119" s="46"/>
      <c r="E119" s="46"/>
      <c r="F119" s="46"/>
      <c r="G119" s="47"/>
      <c r="H119" s="12">
        <v>301</v>
      </c>
      <c r="I119" s="18" t="s">
        <v>41</v>
      </c>
      <c r="J119" s="18" t="s">
        <v>30</v>
      </c>
      <c r="K119" s="13" t="s">
        <v>132</v>
      </c>
      <c r="L119" s="12"/>
      <c r="M119" s="12"/>
      <c r="N119" s="12">
        <f t="shared" si="49"/>
        <v>25</v>
      </c>
      <c r="O119" s="12">
        <f t="shared" si="49"/>
        <v>25</v>
      </c>
      <c r="P119" s="12">
        <f t="shared" si="49"/>
        <v>25</v>
      </c>
    </row>
    <row r="120" spans="1:16" ht="61.5" customHeight="1" x14ac:dyDescent="0.3">
      <c r="A120" s="39" t="s">
        <v>70</v>
      </c>
      <c r="B120" s="40"/>
      <c r="C120" s="40"/>
      <c r="D120" s="40"/>
      <c r="E120" s="40"/>
      <c r="F120" s="40"/>
      <c r="G120" s="41"/>
      <c r="H120" s="12">
        <v>301</v>
      </c>
      <c r="I120" s="18" t="s">
        <v>41</v>
      </c>
      <c r="J120" s="18" t="s">
        <v>30</v>
      </c>
      <c r="K120" s="13" t="s">
        <v>132</v>
      </c>
      <c r="L120" s="12">
        <v>240</v>
      </c>
      <c r="M120" s="12"/>
      <c r="N120" s="12">
        <f>SUM(N122)</f>
        <v>25</v>
      </c>
      <c r="O120" s="12">
        <f t="shared" ref="O120:P120" si="50">SUM(O122)</f>
        <v>25</v>
      </c>
      <c r="P120" s="12">
        <f t="shared" si="50"/>
        <v>25</v>
      </c>
    </row>
    <row r="121" spans="1:16" ht="104.25" customHeight="1" x14ac:dyDescent="0.3">
      <c r="A121" s="39" t="s">
        <v>91</v>
      </c>
      <c r="B121" s="40"/>
      <c r="C121" s="40"/>
      <c r="D121" s="40"/>
      <c r="E121" s="40"/>
      <c r="F121" s="40"/>
      <c r="G121" s="41"/>
      <c r="H121" s="12">
        <v>301</v>
      </c>
      <c r="I121" s="18" t="s">
        <v>41</v>
      </c>
      <c r="J121" s="18" t="s">
        <v>30</v>
      </c>
      <c r="K121" s="13" t="s">
        <v>132</v>
      </c>
      <c r="L121" s="12">
        <v>244</v>
      </c>
      <c r="M121" s="12">
        <v>340</v>
      </c>
      <c r="N121" s="12">
        <f>SUM(N122)</f>
        <v>25</v>
      </c>
      <c r="O121" s="12">
        <f t="shared" ref="O121:P121" si="51">SUM(O122)</f>
        <v>25</v>
      </c>
      <c r="P121" s="12">
        <f t="shared" si="51"/>
        <v>25</v>
      </c>
    </row>
    <row r="122" spans="1:16" ht="104.25" customHeight="1" x14ac:dyDescent="0.3">
      <c r="A122" s="39" t="s">
        <v>113</v>
      </c>
      <c r="B122" s="40"/>
      <c r="C122" s="40"/>
      <c r="D122" s="40"/>
      <c r="E122" s="40"/>
      <c r="F122" s="40"/>
      <c r="G122" s="41"/>
      <c r="H122" s="12">
        <v>301</v>
      </c>
      <c r="I122" s="18" t="s">
        <v>41</v>
      </c>
      <c r="J122" s="18" t="s">
        <v>30</v>
      </c>
      <c r="K122" s="13" t="s">
        <v>132</v>
      </c>
      <c r="L122" s="12">
        <v>244</v>
      </c>
      <c r="M122" s="12">
        <v>346</v>
      </c>
      <c r="N122" s="12">
        <v>25</v>
      </c>
      <c r="O122" s="12">
        <v>25</v>
      </c>
      <c r="P122" s="12">
        <v>25</v>
      </c>
    </row>
    <row r="123" spans="1:16" ht="104.25" customHeight="1" x14ac:dyDescent="0.3">
      <c r="A123" s="42" t="s">
        <v>47</v>
      </c>
      <c r="B123" s="43"/>
      <c r="C123" s="43"/>
      <c r="D123" s="43"/>
      <c r="E123" s="43"/>
      <c r="F123" s="43"/>
      <c r="G123" s="44"/>
      <c r="H123" s="9">
        <v>301</v>
      </c>
      <c r="I123" s="11" t="s">
        <v>41</v>
      </c>
      <c r="J123" s="11" t="s">
        <v>30</v>
      </c>
      <c r="K123" s="4" t="s">
        <v>22</v>
      </c>
      <c r="L123" s="9"/>
      <c r="M123" s="9"/>
      <c r="N123" s="9">
        <f t="shared" ref="N123:P125" si="52">SUM(N124)</f>
        <v>470</v>
      </c>
      <c r="O123" s="9">
        <f t="shared" si="52"/>
        <v>470</v>
      </c>
      <c r="P123" s="9">
        <f t="shared" si="52"/>
        <v>470</v>
      </c>
    </row>
    <row r="124" spans="1:16" ht="135" customHeight="1" x14ac:dyDescent="0.3">
      <c r="A124" s="45" t="s">
        <v>17</v>
      </c>
      <c r="B124" s="46"/>
      <c r="C124" s="46"/>
      <c r="D124" s="46"/>
      <c r="E124" s="46"/>
      <c r="F124" s="46"/>
      <c r="G124" s="47"/>
      <c r="H124" s="12">
        <v>301</v>
      </c>
      <c r="I124" s="18" t="s">
        <v>41</v>
      </c>
      <c r="J124" s="18" t="s">
        <v>30</v>
      </c>
      <c r="K124" s="13" t="s">
        <v>22</v>
      </c>
      <c r="L124" s="12">
        <v>200</v>
      </c>
      <c r="M124" s="12"/>
      <c r="N124" s="12">
        <f t="shared" si="52"/>
        <v>470</v>
      </c>
      <c r="O124" s="12">
        <f t="shared" si="52"/>
        <v>470</v>
      </c>
      <c r="P124" s="12">
        <f t="shared" si="52"/>
        <v>470</v>
      </c>
    </row>
    <row r="125" spans="1:16" ht="60.75" customHeight="1" x14ac:dyDescent="0.3">
      <c r="A125" s="39" t="s">
        <v>70</v>
      </c>
      <c r="B125" s="40"/>
      <c r="C125" s="40"/>
      <c r="D125" s="40"/>
      <c r="E125" s="40"/>
      <c r="F125" s="40"/>
      <c r="G125" s="41"/>
      <c r="H125" s="12">
        <v>301</v>
      </c>
      <c r="I125" s="12" t="s">
        <v>41</v>
      </c>
      <c r="J125" s="12" t="s">
        <v>30</v>
      </c>
      <c r="K125" s="13" t="s">
        <v>22</v>
      </c>
      <c r="L125" s="12">
        <v>240</v>
      </c>
      <c r="M125" s="12"/>
      <c r="N125" s="12">
        <f>SUM(N126)</f>
        <v>470</v>
      </c>
      <c r="O125" s="12">
        <f t="shared" si="52"/>
        <v>470</v>
      </c>
      <c r="P125" s="12">
        <f t="shared" si="52"/>
        <v>470</v>
      </c>
    </row>
    <row r="126" spans="1:16" ht="83.25" customHeight="1" x14ac:dyDescent="0.3">
      <c r="A126" s="39" t="s">
        <v>71</v>
      </c>
      <c r="B126" s="40"/>
      <c r="C126" s="40"/>
      <c r="D126" s="40"/>
      <c r="E126" s="40"/>
      <c r="F126" s="40"/>
      <c r="G126" s="41"/>
      <c r="H126" s="12">
        <v>301</v>
      </c>
      <c r="I126" s="12" t="s">
        <v>41</v>
      </c>
      <c r="J126" s="12" t="s">
        <v>30</v>
      </c>
      <c r="K126" s="13" t="s">
        <v>22</v>
      </c>
      <c r="L126" s="12">
        <v>244</v>
      </c>
      <c r="M126" s="12"/>
      <c r="N126" s="12">
        <f>SUM(N128+N127)</f>
        <v>470</v>
      </c>
      <c r="O126" s="12">
        <f t="shared" ref="O126:P126" si="53">SUM(O128+O127)</f>
        <v>470</v>
      </c>
      <c r="P126" s="12">
        <f t="shared" si="53"/>
        <v>470</v>
      </c>
    </row>
    <row r="127" spans="1:16" ht="69.75" customHeight="1" x14ac:dyDescent="0.3">
      <c r="A127" s="39" t="s">
        <v>90</v>
      </c>
      <c r="B127" s="40"/>
      <c r="C127" s="40"/>
      <c r="D127" s="40"/>
      <c r="E127" s="40"/>
      <c r="F127" s="40"/>
      <c r="G127" s="41"/>
      <c r="H127" s="12">
        <v>301</v>
      </c>
      <c r="I127" s="12" t="s">
        <v>41</v>
      </c>
      <c r="J127" s="12" t="s">
        <v>30</v>
      </c>
      <c r="K127" s="13" t="s">
        <v>22</v>
      </c>
      <c r="L127" s="12">
        <v>244</v>
      </c>
      <c r="M127" s="12">
        <v>225</v>
      </c>
      <c r="N127" s="12">
        <v>450</v>
      </c>
      <c r="O127" s="12">
        <v>450</v>
      </c>
      <c r="P127" s="12">
        <v>450</v>
      </c>
    </row>
    <row r="128" spans="1:16" ht="42.75" customHeight="1" x14ac:dyDescent="0.3">
      <c r="A128" s="39" t="s">
        <v>86</v>
      </c>
      <c r="B128" s="40"/>
      <c r="C128" s="40"/>
      <c r="D128" s="40"/>
      <c r="E128" s="40"/>
      <c r="F128" s="40"/>
      <c r="G128" s="41"/>
      <c r="H128" s="12">
        <v>301</v>
      </c>
      <c r="I128" s="12" t="s">
        <v>41</v>
      </c>
      <c r="J128" s="12" t="s">
        <v>30</v>
      </c>
      <c r="K128" s="13" t="s">
        <v>22</v>
      </c>
      <c r="L128" s="12">
        <v>244</v>
      </c>
      <c r="M128" s="12">
        <v>226</v>
      </c>
      <c r="N128" s="12">
        <v>20</v>
      </c>
      <c r="O128" s="12">
        <v>20</v>
      </c>
      <c r="P128" s="12">
        <v>20</v>
      </c>
    </row>
    <row r="129" spans="1:16" ht="63.75" customHeight="1" x14ac:dyDescent="0.3">
      <c r="A129" s="42" t="s">
        <v>48</v>
      </c>
      <c r="B129" s="43"/>
      <c r="C129" s="43"/>
      <c r="D129" s="43"/>
      <c r="E129" s="43"/>
      <c r="F129" s="43"/>
      <c r="G129" s="44"/>
      <c r="H129" s="9">
        <v>301</v>
      </c>
      <c r="I129" s="11" t="s">
        <v>41</v>
      </c>
      <c r="J129" s="11" t="s">
        <v>30</v>
      </c>
      <c r="K129" s="4" t="s">
        <v>28</v>
      </c>
      <c r="L129" s="9"/>
      <c r="M129" s="9"/>
      <c r="N129" s="9">
        <f>SUM(N130+N134+N143)</f>
        <v>1378.8982499999997</v>
      </c>
      <c r="O129" s="9">
        <f t="shared" ref="O129:P129" si="54">SUM(O130+O134+O143)</f>
        <v>1375.0049999999999</v>
      </c>
      <c r="P129" s="9">
        <f t="shared" si="54"/>
        <v>1375.0049999999999</v>
      </c>
    </row>
    <row r="130" spans="1:16" ht="224.25" customHeight="1" x14ac:dyDescent="0.3">
      <c r="A130" s="39" t="s">
        <v>15</v>
      </c>
      <c r="B130" s="40"/>
      <c r="C130" s="40"/>
      <c r="D130" s="40"/>
      <c r="E130" s="40"/>
      <c r="F130" s="40"/>
      <c r="G130" s="41"/>
      <c r="H130" s="12">
        <v>301</v>
      </c>
      <c r="I130" s="18" t="s">
        <v>41</v>
      </c>
      <c r="J130" s="18" t="s">
        <v>30</v>
      </c>
      <c r="K130" s="13" t="s">
        <v>28</v>
      </c>
      <c r="L130" s="12">
        <v>100</v>
      </c>
      <c r="M130" s="12"/>
      <c r="N130" s="12">
        <f>SUM(N131)</f>
        <v>197.25</v>
      </c>
      <c r="O130" s="12">
        <f t="shared" ref="O130:P130" si="55">SUM(O131)</f>
        <v>197.25</v>
      </c>
      <c r="P130" s="12">
        <f t="shared" si="55"/>
        <v>197.25</v>
      </c>
    </row>
    <row r="131" spans="1:16" ht="104.25" customHeight="1" x14ac:dyDescent="0.3">
      <c r="A131" s="39" t="s">
        <v>104</v>
      </c>
      <c r="B131" s="40"/>
      <c r="C131" s="40"/>
      <c r="D131" s="40"/>
      <c r="E131" s="40"/>
      <c r="F131" s="40"/>
      <c r="G131" s="41"/>
      <c r="H131" s="12">
        <v>301</v>
      </c>
      <c r="I131" s="18" t="s">
        <v>41</v>
      </c>
      <c r="J131" s="18" t="s">
        <v>30</v>
      </c>
      <c r="K131" s="13" t="s">
        <v>28</v>
      </c>
      <c r="L131" s="12">
        <v>110</v>
      </c>
      <c r="M131" s="12"/>
      <c r="N131" s="12">
        <f>SUM(N132:N133)</f>
        <v>197.25</v>
      </c>
      <c r="O131" s="12">
        <f t="shared" ref="O131:P131" si="56">SUM(O132:O133)</f>
        <v>197.25</v>
      </c>
      <c r="P131" s="12">
        <f t="shared" si="56"/>
        <v>197.25</v>
      </c>
    </row>
    <row r="132" spans="1:16" ht="57.75" customHeight="1" x14ac:dyDescent="0.3">
      <c r="A132" s="39" t="s">
        <v>85</v>
      </c>
      <c r="B132" s="40"/>
      <c r="C132" s="40"/>
      <c r="D132" s="40"/>
      <c r="E132" s="40"/>
      <c r="F132" s="40"/>
      <c r="G132" s="41"/>
      <c r="H132" s="12">
        <v>301</v>
      </c>
      <c r="I132" s="18" t="s">
        <v>41</v>
      </c>
      <c r="J132" s="18" t="s">
        <v>30</v>
      </c>
      <c r="K132" s="13" t="s">
        <v>28</v>
      </c>
      <c r="L132" s="12">
        <v>111</v>
      </c>
      <c r="M132" s="12">
        <v>211</v>
      </c>
      <c r="N132" s="12">
        <v>151.5</v>
      </c>
      <c r="O132" s="12">
        <v>151.5</v>
      </c>
      <c r="P132" s="12">
        <v>151.5</v>
      </c>
    </row>
    <row r="133" spans="1:16" ht="144.75" customHeight="1" x14ac:dyDescent="0.3">
      <c r="A133" s="39" t="s">
        <v>101</v>
      </c>
      <c r="B133" s="40"/>
      <c r="C133" s="40"/>
      <c r="D133" s="40"/>
      <c r="E133" s="40"/>
      <c r="F133" s="40"/>
      <c r="G133" s="41"/>
      <c r="H133" s="12">
        <v>301</v>
      </c>
      <c r="I133" s="18" t="s">
        <v>41</v>
      </c>
      <c r="J133" s="18" t="s">
        <v>30</v>
      </c>
      <c r="K133" s="13" t="s">
        <v>28</v>
      </c>
      <c r="L133" s="12">
        <v>119</v>
      </c>
      <c r="M133" s="12">
        <v>213</v>
      </c>
      <c r="N133" s="12">
        <v>45.75</v>
      </c>
      <c r="O133" s="12">
        <v>45.75</v>
      </c>
      <c r="P133" s="12">
        <v>45.75</v>
      </c>
    </row>
    <row r="134" spans="1:16" ht="138" customHeight="1" x14ac:dyDescent="0.3">
      <c r="A134" s="45" t="s">
        <v>17</v>
      </c>
      <c r="B134" s="46"/>
      <c r="C134" s="46"/>
      <c r="D134" s="46"/>
      <c r="E134" s="46"/>
      <c r="F134" s="46"/>
      <c r="G134" s="47"/>
      <c r="H134" s="12">
        <v>301</v>
      </c>
      <c r="I134" s="18" t="s">
        <v>41</v>
      </c>
      <c r="J134" s="18" t="s">
        <v>30</v>
      </c>
      <c r="K134" s="13" t="s">
        <v>28</v>
      </c>
      <c r="L134" s="12">
        <v>200</v>
      </c>
      <c r="M134" s="12"/>
      <c r="N134" s="12">
        <f t="shared" ref="N134:P135" si="57">SUM(N135)</f>
        <v>1109.0549999999998</v>
      </c>
      <c r="O134" s="12">
        <f t="shared" si="57"/>
        <v>1109.0549999999998</v>
      </c>
      <c r="P134" s="12">
        <f t="shared" si="57"/>
        <v>1109.0549999999998</v>
      </c>
    </row>
    <row r="135" spans="1:16" ht="46.5" customHeight="1" x14ac:dyDescent="0.3">
      <c r="A135" s="39" t="s">
        <v>70</v>
      </c>
      <c r="B135" s="40"/>
      <c r="C135" s="40"/>
      <c r="D135" s="40"/>
      <c r="E135" s="40"/>
      <c r="F135" s="40"/>
      <c r="G135" s="41"/>
      <c r="H135" s="12">
        <v>301</v>
      </c>
      <c r="I135" s="12" t="s">
        <v>41</v>
      </c>
      <c r="J135" s="12" t="s">
        <v>30</v>
      </c>
      <c r="K135" s="13" t="s">
        <v>28</v>
      </c>
      <c r="L135" s="12">
        <v>240</v>
      </c>
      <c r="M135" s="12"/>
      <c r="N135" s="12">
        <f t="shared" si="57"/>
        <v>1109.0549999999998</v>
      </c>
      <c r="O135" s="12">
        <f t="shared" si="57"/>
        <v>1109.0549999999998</v>
      </c>
      <c r="P135" s="12">
        <f t="shared" si="57"/>
        <v>1109.0549999999998</v>
      </c>
    </row>
    <row r="136" spans="1:16" ht="75.75" customHeight="1" x14ac:dyDescent="0.3">
      <c r="A136" s="39" t="s">
        <v>71</v>
      </c>
      <c r="B136" s="40"/>
      <c r="C136" s="40"/>
      <c r="D136" s="40"/>
      <c r="E136" s="40"/>
      <c r="F136" s="40"/>
      <c r="G136" s="41"/>
      <c r="H136" s="12">
        <v>301</v>
      </c>
      <c r="I136" s="12" t="s">
        <v>41</v>
      </c>
      <c r="J136" s="12" t="s">
        <v>30</v>
      </c>
      <c r="K136" s="13" t="s">
        <v>28</v>
      </c>
      <c r="L136" s="12">
        <v>244</v>
      </c>
      <c r="M136" s="12"/>
      <c r="N136" s="12">
        <f>SUM(N137:N140)</f>
        <v>1109.0549999999998</v>
      </c>
      <c r="O136" s="12">
        <f t="shared" ref="O136:P136" si="58">SUM(O137:O140)</f>
        <v>1109.0549999999998</v>
      </c>
      <c r="P136" s="12">
        <f t="shared" si="58"/>
        <v>1109.0549999999998</v>
      </c>
    </row>
    <row r="137" spans="1:16" ht="52.5" customHeight="1" x14ac:dyDescent="0.3">
      <c r="A137" s="39" t="s">
        <v>90</v>
      </c>
      <c r="B137" s="40"/>
      <c r="C137" s="40"/>
      <c r="D137" s="40"/>
      <c r="E137" s="40"/>
      <c r="F137" s="40"/>
      <c r="G137" s="41"/>
      <c r="H137" s="12">
        <v>301</v>
      </c>
      <c r="I137" s="12" t="s">
        <v>41</v>
      </c>
      <c r="J137" s="12" t="s">
        <v>30</v>
      </c>
      <c r="K137" s="13" t="s">
        <v>28</v>
      </c>
      <c r="L137" s="12">
        <v>244</v>
      </c>
      <c r="M137" s="12">
        <v>225</v>
      </c>
      <c r="N137" s="12">
        <f>5+292.4+12+3.65+25</f>
        <v>338.04999999999995</v>
      </c>
      <c r="O137" s="12">
        <f t="shared" ref="O137:P137" si="59">5+292.4+12+3.65+25</f>
        <v>338.04999999999995</v>
      </c>
      <c r="P137" s="12">
        <f t="shared" si="59"/>
        <v>338.04999999999995</v>
      </c>
    </row>
    <row r="138" spans="1:16" ht="52.5" customHeight="1" x14ac:dyDescent="0.3">
      <c r="A138" s="39" t="s">
        <v>86</v>
      </c>
      <c r="B138" s="40"/>
      <c r="C138" s="40"/>
      <c r="D138" s="40"/>
      <c r="E138" s="40"/>
      <c r="F138" s="40"/>
      <c r="G138" s="41"/>
      <c r="H138" s="12">
        <v>301</v>
      </c>
      <c r="I138" s="12" t="s">
        <v>41</v>
      </c>
      <c r="J138" s="12" t="s">
        <v>30</v>
      </c>
      <c r="K138" s="13" t="s">
        <v>28</v>
      </c>
      <c r="L138" s="12">
        <v>244</v>
      </c>
      <c r="M138" s="12">
        <v>226</v>
      </c>
      <c r="N138" s="12">
        <v>490</v>
      </c>
      <c r="O138" s="12">
        <v>490</v>
      </c>
      <c r="P138" s="12">
        <v>490</v>
      </c>
    </row>
    <row r="139" spans="1:16" ht="48.75" customHeight="1" x14ac:dyDescent="0.3">
      <c r="A139" s="39" t="s">
        <v>109</v>
      </c>
      <c r="B139" s="40"/>
      <c r="C139" s="40"/>
      <c r="D139" s="40"/>
      <c r="E139" s="40"/>
      <c r="F139" s="40"/>
      <c r="G139" s="41"/>
      <c r="H139" s="12">
        <v>301</v>
      </c>
      <c r="I139" s="12" t="s">
        <v>41</v>
      </c>
      <c r="J139" s="12" t="s">
        <v>30</v>
      </c>
      <c r="K139" s="13" t="s">
        <v>28</v>
      </c>
      <c r="L139" s="12">
        <v>244</v>
      </c>
      <c r="M139" s="12">
        <v>310</v>
      </c>
      <c r="N139" s="12">
        <v>30</v>
      </c>
      <c r="O139" s="12">
        <v>30</v>
      </c>
      <c r="P139" s="12">
        <v>30</v>
      </c>
    </row>
    <row r="140" spans="1:16" ht="48.75" customHeight="1" x14ac:dyDescent="0.3">
      <c r="A140" s="39" t="s">
        <v>91</v>
      </c>
      <c r="B140" s="40"/>
      <c r="C140" s="40"/>
      <c r="D140" s="40"/>
      <c r="E140" s="40"/>
      <c r="F140" s="40"/>
      <c r="G140" s="41"/>
      <c r="H140" s="12">
        <v>301</v>
      </c>
      <c r="I140" s="12" t="s">
        <v>41</v>
      </c>
      <c r="J140" s="12" t="s">
        <v>30</v>
      </c>
      <c r="K140" s="13" t="s">
        <v>28</v>
      </c>
      <c r="L140" s="12">
        <v>244</v>
      </c>
      <c r="M140" s="12">
        <v>340</v>
      </c>
      <c r="N140" s="12">
        <f>SUM(N141:N142)</f>
        <v>251.005</v>
      </c>
      <c r="O140" s="12">
        <f t="shared" ref="O140:P140" si="60">SUM(O141:O142)</f>
        <v>251.005</v>
      </c>
      <c r="P140" s="12">
        <f t="shared" si="60"/>
        <v>251.005</v>
      </c>
    </row>
    <row r="141" spans="1:16" ht="58.5" customHeight="1" x14ac:dyDescent="0.3">
      <c r="A141" s="39" t="s">
        <v>115</v>
      </c>
      <c r="B141" s="40"/>
      <c r="C141" s="40"/>
      <c r="D141" s="40"/>
      <c r="E141" s="40"/>
      <c r="F141" s="40"/>
      <c r="G141" s="41"/>
      <c r="H141" s="12">
        <v>301</v>
      </c>
      <c r="I141" s="12" t="s">
        <v>41</v>
      </c>
      <c r="J141" s="12" t="s">
        <v>30</v>
      </c>
      <c r="K141" s="13" t="s">
        <v>28</v>
      </c>
      <c r="L141" s="12">
        <v>244</v>
      </c>
      <c r="M141" s="12">
        <v>343</v>
      </c>
      <c r="N141" s="12">
        <v>50</v>
      </c>
      <c r="O141" s="12">
        <v>50</v>
      </c>
      <c r="P141" s="12">
        <v>50</v>
      </c>
    </row>
    <row r="142" spans="1:16" ht="57.75" customHeight="1" x14ac:dyDescent="0.3">
      <c r="A142" s="39" t="s">
        <v>113</v>
      </c>
      <c r="B142" s="40"/>
      <c r="C142" s="40"/>
      <c r="D142" s="40"/>
      <c r="E142" s="40"/>
      <c r="F142" s="40"/>
      <c r="G142" s="41"/>
      <c r="H142" s="12">
        <v>301</v>
      </c>
      <c r="I142" s="12" t="s">
        <v>41</v>
      </c>
      <c r="J142" s="12" t="s">
        <v>30</v>
      </c>
      <c r="K142" s="13" t="s">
        <v>28</v>
      </c>
      <c r="L142" s="12">
        <v>244</v>
      </c>
      <c r="M142" s="12">
        <v>346</v>
      </c>
      <c r="N142" s="12">
        <f>196.005+5</f>
        <v>201.005</v>
      </c>
      <c r="O142" s="12">
        <f t="shared" ref="O142:P142" si="61">196.005+5</f>
        <v>201.005</v>
      </c>
      <c r="P142" s="12">
        <f t="shared" si="61"/>
        <v>201.005</v>
      </c>
    </row>
    <row r="143" spans="1:16" ht="50.25" customHeight="1" x14ac:dyDescent="0.3">
      <c r="A143" s="39" t="s">
        <v>72</v>
      </c>
      <c r="B143" s="40"/>
      <c r="C143" s="40"/>
      <c r="D143" s="40"/>
      <c r="E143" s="40"/>
      <c r="F143" s="40"/>
      <c r="G143" s="41"/>
      <c r="H143" s="12">
        <v>301</v>
      </c>
      <c r="I143" s="12" t="s">
        <v>41</v>
      </c>
      <c r="J143" s="18" t="s">
        <v>30</v>
      </c>
      <c r="K143" s="13" t="s">
        <v>28</v>
      </c>
      <c r="L143" s="12">
        <v>850</v>
      </c>
      <c r="M143" s="12"/>
      <c r="N143" s="12">
        <f>SUM(N149+N144)</f>
        <v>72.593249999999998</v>
      </c>
      <c r="O143" s="12">
        <f t="shared" ref="O143:P143" si="62">SUM(O149+O144)</f>
        <v>68.699999999999989</v>
      </c>
      <c r="P143" s="12">
        <f t="shared" si="62"/>
        <v>68.699999999999989</v>
      </c>
    </row>
    <row r="144" spans="1:16" ht="53.25" customHeight="1" x14ac:dyDescent="0.3">
      <c r="A144" s="39" t="s">
        <v>73</v>
      </c>
      <c r="B144" s="40"/>
      <c r="C144" s="40"/>
      <c r="D144" s="40"/>
      <c r="E144" s="40"/>
      <c r="F144" s="40"/>
      <c r="G144" s="41"/>
      <c r="H144" s="12">
        <v>301</v>
      </c>
      <c r="I144" s="12" t="s">
        <v>41</v>
      </c>
      <c r="J144" s="18" t="s">
        <v>30</v>
      </c>
      <c r="K144" s="13" t="s">
        <v>28</v>
      </c>
      <c r="L144" s="12">
        <v>851</v>
      </c>
      <c r="M144" s="12"/>
      <c r="N144" s="12">
        <v>64.099999999999994</v>
      </c>
      <c r="O144" s="12">
        <v>64.099999999999994</v>
      </c>
      <c r="P144" s="12">
        <v>64.099999999999994</v>
      </c>
    </row>
    <row r="145" spans="1:16" ht="44.25" customHeight="1" x14ac:dyDescent="0.3">
      <c r="A145" s="39" t="s">
        <v>89</v>
      </c>
      <c r="B145" s="40"/>
      <c r="C145" s="40"/>
      <c r="D145" s="40"/>
      <c r="E145" s="40"/>
      <c r="F145" s="40"/>
      <c r="G145" s="41"/>
      <c r="H145" s="12">
        <v>301</v>
      </c>
      <c r="I145" s="12" t="s">
        <v>41</v>
      </c>
      <c r="J145" s="18" t="s">
        <v>30</v>
      </c>
      <c r="K145" s="13" t="s">
        <v>28</v>
      </c>
      <c r="L145" s="12">
        <v>851</v>
      </c>
      <c r="M145" s="12">
        <v>290</v>
      </c>
      <c r="N145" s="12">
        <f>SUM(N146)</f>
        <v>64.099999999999994</v>
      </c>
      <c r="O145" s="12">
        <f t="shared" ref="O145:P145" si="63">SUM(O146)</f>
        <v>64.099999999999994</v>
      </c>
      <c r="P145" s="12">
        <f t="shared" si="63"/>
        <v>64.099999999999994</v>
      </c>
    </row>
    <row r="146" spans="1:16" ht="44.25" customHeight="1" x14ac:dyDescent="0.3">
      <c r="A146" s="39" t="s">
        <v>117</v>
      </c>
      <c r="B146" s="40"/>
      <c r="C146" s="40"/>
      <c r="D146" s="40"/>
      <c r="E146" s="40"/>
      <c r="F146" s="40"/>
      <c r="G146" s="41"/>
      <c r="H146" s="12">
        <v>301</v>
      </c>
      <c r="I146" s="12" t="s">
        <v>41</v>
      </c>
      <c r="J146" s="18" t="s">
        <v>30</v>
      </c>
      <c r="K146" s="13" t="s">
        <v>28</v>
      </c>
      <c r="L146" s="12">
        <v>851</v>
      </c>
      <c r="M146" s="12">
        <v>291</v>
      </c>
      <c r="N146" s="12">
        <v>64.099999999999994</v>
      </c>
      <c r="O146" s="12">
        <v>64.099999999999994</v>
      </c>
      <c r="P146" s="12">
        <v>64.099999999999994</v>
      </c>
    </row>
    <row r="147" spans="1:16" ht="42.75" customHeight="1" x14ac:dyDescent="0.3">
      <c r="A147" s="39" t="s">
        <v>73</v>
      </c>
      <c r="B147" s="40"/>
      <c r="C147" s="40"/>
      <c r="D147" s="40"/>
      <c r="E147" s="40"/>
      <c r="F147" s="40"/>
      <c r="G147" s="41"/>
      <c r="H147" s="12">
        <v>301</v>
      </c>
      <c r="I147" s="12" t="s">
        <v>41</v>
      </c>
      <c r="J147" s="18" t="s">
        <v>30</v>
      </c>
      <c r="K147" s="13" t="s">
        <v>28</v>
      </c>
      <c r="L147" s="12">
        <v>852</v>
      </c>
      <c r="M147" s="12"/>
      <c r="N147" s="12">
        <v>4.5999999999999996</v>
      </c>
      <c r="O147" s="12">
        <v>4.5999999999999996</v>
      </c>
      <c r="P147" s="12">
        <v>4.5999999999999996</v>
      </c>
    </row>
    <row r="148" spans="1:16" ht="57" customHeight="1" x14ac:dyDescent="0.3">
      <c r="A148" s="39" t="s">
        <v>89</v>
      </c>
      <c r="B148" s="40"/>
      <c r="C148" s="40"/>
      <c r="D148" s="40"/>
      <c r="E148" s="40"/>
      <c r="F148" s="40"/>
      <c r="G148" s="41"/>
      <c r="H148" s="12">
        <v>301</v>
      </c>
      <c r="I148" s="12" t="s">
        <v>41</v>
      </c>
      <c r="J148" s="18" t="s">
        <v>30</v>
      </c>
      <c r="K148" s="13" t="s">
        <v>28</v>
      </c>
      <c r="L148" s="12">
        <v>852</v>
      </c>
      <c r="M148" s="12">
        <v>290</v>
      </c>
      <c r="N148" s="12">
        <f>SUM(N149)</f>
        <v>8.4932499999999997</v>
      </c>
      <c r="O148" s="12">
        <f t="shared" ref="O148:P148" si="64">SUM(O149)</f>
        <v>4.5999999999999996</v>
      </c>
      <c r="P148" s="12">
        <f t="shared" si="64"/>
        <v>4.5999999999999996</v>
      </c>
    </row>
    <row r="149" spans="1:16" ht="57" customHeight="1" x14ac:dyDescent="0.3">
      <c r="A149" s="39" t="s">
        <v>117</v>
      </c>
      <c r="B149" s="40"/>
      <c r="C149" s="40"/>
      <c r="D149" s="40"/>
      <c r="E149" s="40"/>
      <c r="F149" s="40"/>
      <c r="G149" s="41"/>
      <c r="H149" s="12">
        <v>301</v>
      </c>
      <c r="I149" s="12" t="s">
        <v>41</v>
      </c>
      <c r="J149" s="18" t="s">
        <v>30</v>
      </c>
      <c r="K149" s="13" t="s">
        <v>28</v>
      </c>
      <c r="L149" s="12">
        <v>852</v>
      </c>
      <c r="M149" s="12">
        <v>291</v>
      </c>
      <c r="N149" s="12">
        <f>4.6+3.89325</f>
        <v>8.4932499999999997</v>
      </c>
      <c r="O149" s="12">
        <v>4.5999999999999996</v>
      </c>
      <c r="P149" s="12">
        <v>4.5999999999999996</v>
      </c>
    </row>
    <row r="150" spans="1:16" ht="61.5" customHeight="1" x14ac:dyDescent="0.3">
      <c r="A150" s="42" t="s">
        <v>49</v>
      </c>
      <c r="B150" s="43"/>
      <c r="C150" s="43"/>
      <c r="D150" s="43"/>
      <c r="E150" s="43"/>
      <c r="F150" s="43"/>
      <c r="G150" s="44"/>
      <c r="H150" s="9">
        <v>301</v>
      </c>
      <c r="I150" s="11" t="s">
        <v>19</v>
      </c>
      <c r="J150" s="11" t="s">
        <v>19</v>
      </c>
      <c r="K150" s="4"/>
      <c r="L150" s="9"/>
      <c r="M150" s="9"/>
      <c r="N150" s="9">
        <f t="shared" ref="N150:P154" si="65">SUM(N151)</f>
        <v>5</v>
      </c>
      <c r="O150" s="9">
        <f t="shared" si="65"/>
        <v>5</v>
      </c>
      <c r="P150" s="9">
        <f t="shared" si="65"/>
        <v>5</v>
      </c>
    </row>
    <row r="151" spans="1:16" ht="60.75" customHeight="1" x14ac:dyDescent="0.3">
      <c r="A151" s="39" t="s">
        <v>16</v>
      </c>
      <c r="B151" s="40"/>
      <c r="C151" s="40"/>
      <c r="D151" s="40"/>
      <c r="E151" s="40"/>
      <c r="F151" s="40"/>
      <c r="G151" s="41"/>
      <c r="H151" s="12">
        <v>301</v>
      </c>
      <c r="I151" s="18" t="s">
        <v>19</v>
      </c>
      <c r="J151" s="18" t="s">
        <v>19</v>
      </c>
      <c r="K151" s="13" t="s">
        <v>20</v>
      </c>
      <c r="L151" s="12"/>
      <c r="M151" s="12"/>
      <c r="N151" s="12">
        <f t="shared" si="65"/>
        <v>5</v>
      </c>
      <c r="O151" s="12">
        <f t="shared" si="65"/>
        <v>5</v>
      </c>
      <c r="P151" s="12">
        <f t="shared" si="65"/>
        <v>5</v>
      </c>
    </row>
    <row r="152" spans="1:16" ht="49.5" customHeight="1" x14ac:dyDescent="0.3">
      <c r="A152" s="48" t="s">
        <v>12</v>
      </c>
      <c r="B152" s="49"/>
      <c r="C152" s="49"/>
      <c r="D152" s="49"/>
      <c r="E152" s="49"/>
      <c r="F152" s="49"/>
      <c r="G152" s="50"/>
      <c r="H152" s="12">
        <v>301</v>
      </c>
      <c r="I152" s="18" t="s">
        <v>19</v>
      </c>
      <c r="J152" s="18" t="s">
        <v>19</v>
      </c>
      <c r="K152" s="13" t="s">
        <v>21</v>
      </c>
      <c r="L152" s="12"/>
      <c r="M152" s="12"/>
      <c r="N152" s="12">
        <f t="shared" si="65"/>
        <v>5</v>
      </c>
      <c r="O152" s="12">
        <f t="shared" si="65"/>
        <v>5</v>
      </c>
      <c r="P152" s="12">
        <f t="shared" si="65"/>
        <v>5</v>
      </c>
    </row>
    <row r="153" spans="1:16" s="22" customFormat="1" ht="43.5" customHeight="1" x14ac:dyDescent="0.3">
      <c r="A153" s="45" t="s">
        <v>50</v>
      </c>
      <c r="B153" s="46"/>
      <c r="C153" s="46"/>
      <c r="D153" s="46"/>
      <c r="E153" s="46"/>
      <c r="F153" s="46"/>
      <c r="G153" s="47"/>
      <c r="H153" s="12">
        <v>301</v>
      </c>
      <c r="I153" s="18" t="s">
        <v>19</v>
      </c>
      <c r="J153" s="18" t="s">
        <v>19</v>
      </c>
      <c r="K153" s="13" t="s">
        <v>37</v>
      </c>
      <c r="L153" s="12"/>
      <c r="M153" s="12"/>
      <c r="N153" s="12">
        <f t="shared" si="65"/>
        <v>5</v>
      </c>
      <c r="O153" s="12">
        <f t="shared" si="65"/>
        <v>5</v>
      </c>
      <c r="P153" s="12">
        <f t="shared" si="65"/>
        <v>5</v>
      </c>
    </row>
    <row r="154" spans="1:16" ht="134.25" customHeight="1" x14ac:dyDescent="0.3">
      <c r="A154" s="45" t="s">
        <v>17</v>
      </c>
      <c r="B154" s="46"/>
      <c r="C154" s="46"/>
      <c r="D154" s="46"/>
      <c r="E154" s="46"/>
      <c r="F154" s="46"/>
      <c r="G154" s="47"/>
      <c r="H154" s="12">
        <v>301</v>
      </c>
      <c r="I154" s="18" t="s">
        <v>19</v>
      </c>
      <c r="J154" s="18" t="s">
        <v>19</v>
      </c>
      <c r="K154" s="13" t="s">
        <v>37</v>
      </c>
      <c r="L154" s="12">
        <v>200</v>
      </c>
      <c r="M154" s="12"/>
      <c r="N154" s="12">
        <f t="shared" si="65"/>
        <v>5</v>
      </c>
      <c r="O154" s="12">
        <f t="shared" si="65"/>
        <v>5</v>
      </c>
      <c r="P154" s="12">
        <f t="shared" si="65"/>
        <v>5</v>
      </c>
    </row>
    <row r="155" spans="1:16" ht="54" customHeight="1" x14ac:dyDescent="0.3">
      <c r="A155" s="39" t="s">
        <v>70</v>
      </c>
      <c r="B155" s="40"/>
      <c r="C155" s="40"/>
      <c r="D155" s="40"/>
      <c r="E155" s="40"/>
      <c r="F155" s="40"/>
      <c r="G155" s="41"/>
      <c r="H155" s="12">
        <v>301</v>
      </c>
      <c r="I155" s="18" t="s">
        <v>19</v>
      </c>
      <c r="J155" s="12" t="s">
        <v>19</v>
      </c>
      <c r="K155" s="13" t="s">
        <v>37</v>
      </c>
      <c r="L155" s="12">
        <v>240</v>
      </c>
      <c r="M155" s="12"/>
      <c r="N155" s="12">
        <f>SUM(N158)</f>
        <v>5</v>
      </c>
      <c r="O155" s="12">
        <f t="shared" ref="O155:P155" si="66">SUM(O158)</f>
        <v>5</v>
      </c>
      <c r="P155" s="12">
        <f t="shared" si="66"/>
        <v>5</v>
      </c>
    </row>
    <row r="156" spans="1:16" ht="104.25" customHeight="1" x14ac:dyDescent="0.3">
      <c r="A156" s="39" t="s">
        <v>71</v>
      </c>
      <c r="B156" s="40"/>
      <c r="C156" s="40"/>
      <c r="D156" s="40"/>
      <c r="E156" s="40"/>
      <c r="F156" s="40"/>
      <c r="G156" s="41"/>
      <c r="H156" s="12">
        <v>301</v>
      </c>
      <c r="I156" s="18" t="s">
        <v>19</v>
      </c>
      <c r="J156" s="12" t="s">
        <v>19</v>
      </c>
      <c r="K156" s="13" t="s">
        <v>37</v>
      </c>
      <c r="L156" s="12">
        <v>244</v>
      </c>
      <c r="M156" s="12"/>
      <c r="N156" s="12">
        <v>5</v>
      </c>
      <c r="O156" s="12">
        <v>5</v>
      </c>
      <c r="P156" s="12">
        <v>5</v>
      </c>
    </row>
    <row r="157" spans="1:16" ht="51" customHeight="1" x14ac:dyDescent="0.3">
      <c r="A157" s="39" t="s">
        <v>89</v>
      </c>
      <c r="B157" s="40"/>
      <c r="C157" s="40"/>
      <c r="D157" s="40"/>
      <c r="E157" s="40"/>
      <c r="F157" s="40"/>
      <c r="G157" s="41"/>
      <c r="H157" s="12">
        <v>301</v>
      </c>
      <c r="I157" s="18" t="s">
        <v>19</v>
      </c>
      <c r="J157" s="12" t="s">
        <v>19</v>
      </c>
      <c r="K157" s="13" t="s">
        <v>37</v>
      </c>
      <c r="L157" s="12">
        <v>244</v>
      </c>
      <c r="M157" s="12">
        <v>340</v>
      </c>
      <c r="N157" s="12">
        <f>SUM(N158)</f>
        <v>5</v>
      </c>
      <c r="O157" s="12">
        <f t="shared" ref="O157:P157" si="67">SUM(O158)</f>
        <v>5</v>
      </c>
      <c r="P157" s="12">
        <f t="shared" si="67"/>
        <v>5</v>
      </c>
    </row>
    <row r="158" spans="1:16" ht="51" customHeight="1" x14ac:dyDescent="0.3">
      <c r="A158" s="39" t="s">
        <v>119</v>
      </c>
      <c r="B158" s="40"/>
      <c r="C158" s="40"/>
      <c r="D158" s="40"/>
      <c r="E158" s="40"/>
      <c r="F158" s="40"/>
      <c r="G158" s="41"/>
      <c r="H158" s="12">
        <v>301</v>
      </c>
      <c r="I158" s="18" t="s">
        <v>19</v>
      </c>
      <c r="J158" s="12" t="s">
        <v>19</v>
      </c>
      <c r="K158" s="13" t="s">
        <v>37</v>
      </c>
      <c r="L158" s="12">
        <v>244</v>
      </c>
      <c r="M158" s="12">
        <v>349</v>
      </c>
      <c r="N158" s="12">
        <v>5</v>
      </c>
      <c r="O158" s="12">
        <v>5</v>
      </c>
      <c r="P158" s="12">
        <v>5</v>
      </c>
    </row>
    <row r="159" spans="1:16" ht="43.5" customHeight="1" x14ac:dyDescent="0.3">
      <c r="A159" s="42" t="s">
        <v>53</v>
      </c>
      <c r="B159" s="43"/>
      <c r="C159" s="43"/>
      <c r="D159" s="43"/>
      <c r="E159" s="43"/>
      <c r="F159" s="43"/>
      <c r="G159" s="44"/>
      <c r="H159" s="9">
        <v>301</v>
      </c>
      <c r="I159" s="11" t="s">
        <v>51</v>
      </c>
      <c r="J159" s="11"/>
      <c r="K159" s="4"/>
      <c r="L159" s="9"/>
      <c r="M159" s="9"/>
      <c r="N159" s="9">
        <f>SUM(N160)</f>
        <v>3422.5</v>
      </c>
      <c r="O159" s="9">
        <f t="shared" ref="O159:P159" si="68">SUM(O160)</f>
        <v>3422.5</v>
      </c>
      <c r="P159" s="9">
        <f t="shared" si="68"/>
        <v>3422.5</v>
      </c>
    </row>
    <row r="160" spans="1:16" ht="26.25" customHeight="1" x14ac:dyDescent="0.3">
      <c r="A160" s="42" t="s">
        <v>52</v>
      </c>
      <c r="B160" s="43"/>
      <c r="C160" s="43"/>
      <c r="D160" s="43"/>
      <c r="E160" s="43"/>
      <c r="F160" s="43"/>
      <c r="G160" s="44"/>
      <c r="H160" s="9">
        <v>301</v>
      </c>
      <c r="I160" s="11" t="s">
        <v>51</v>
      </c>
      <c r="J160" s="11" t="s">
        <v>8</v>
      </c>
      <c r="K160" s="4"/>
      <c r="L160" s="9"/>
      <c r="M160" s="9"/>
      <c r="N160" s="9">
        <f>SUM(N161+N181)</f>
        <v>3422.5</v>
      </c>
      <c r="O160" s="9">
        <f t="shared" ref="O160:P160" si="69">SUM(O161+O181)</f>
        <v>3422.5</v>
      </c>
      <c r="P160" s="9">
        <f t="shared" si="69"/>
        <v>3422.5</v>
      </c>
    </row>
    <row r="161" spans="1:22" ht="73.5" customHeight="1" x14ac:dyDescent="0.3">
      <c r="A161" s="51" t="s">
        <v>61</v>
      </c>
      <c r="B161" s="52"/>
      <c r="C161" s="52"/>
      <c r="D161" s="52"/>
      <c r="E161" s="52"/>
      <c r="F161" s="52"/>
      <c r="G161" s="53"/>
      <c r="H161" s="9">
        <v>301</v>
      </c>
      <c r="I161" s="11" t="s">
        <v>51</v>
      </c>
      <c r="J161" s="11" t="s">
        <v>8</v>
      </c>
      <c r="K161" s="4" t="s">
        <v>11</v>
      </c>
      <c r="L161" s="9"/>
      <c r="M161" s="9"/>
      <c r="N161" s="27">
        <f>SUM(N162)</f>
        <v>1819.7</v>
      </c>
      <c r="O161" s="10">
        <f t="shared" ref="O161:P162" si="70">SUM(O162)</f>
        <v>1819.7</v>
      </c>
      <c r="P161" s="10">
        <f t="shared" si="70"/>
        <v>1819.7</v>
      </c>
    </row>
    <row r="162" spans="1:22" ht="60" customHeight="1" x14ac:dyDescent="0.3">
      <c r="A162" s="48" t="s">
        <v>12</v>
      </c>
      <c r="B162" s="49"/>
      <c r="C162" s="49"/>
      <c r="D162" s="49"/>
      <c r="E162" s="49"/>
      <c r="F162" s="49"/>
      <c r="G162" s="50"/>
      <c r="H162" s="12">
        <v>301</v>
      </c>
      <c r="I162" s="18" t="s">
        <v>51</v>
      </c>
      <c r="J162" s="18" t="s">
        <v>8</v>
      </c>
      <c r="K162" s="13" t="s">
        <v>13</v>
      </c>
      <c r="L162" s="12"/>
      <c r="M162" s="12"/>
      <c r="N162" s="12">
        <f>SUM(N163)</f>
        <v>1819.7</v>
      </c>
      <c r="O162" s="12">
        <f t="shared" si="70"/>
        <v>1819.7</v>
      </c>
      <c r="P162" s="12">
        <f t="shared" si="70"/>
        <v>1819.7</v>
      </c>
    </row>
    <row r="163" spans="1:22" ht="57.75" customHeight="1" x14ac:dyDescent="0.3">
      <c r="A163" s="45" t="s">
        <v>40</v>
      </c>
      <c r="B163" s="46"/>
      <c r="C163" s="46"/>
      <c r="D163" s="46"/>
      <c r="E163" s="46"/>
      <c r="F163" s="46"/>
      <c r="G163" s="47"/>
      <c r="H163" s="12">
        <v>301</v>
      </c>
      <c r="I163" s="18" t="s">
        <v>51</v>
      </c>
      <c r="J163" s="18" t="s">
        <v>8</v>
      </c>
      <c r="K163" s="13" t="s">
        <v>59</v>
      </c>
      <c r="L163" s="12"/>
      <c r="M163" s="12"/>
      <c r="N163" s="12">
        <f>SUM(N164+N170+N180)</f>
        <v>1819.7</v>
      </c>
      <c r="O163" s="12">
        <f t="shared" ref="O163:P163" si="71">SUM(O164+O170+O180)</f>
        <v>1819.7</v>
      </c>
      <c r="P163" s="12">
        <f t="shared" si="71"/>
        <v>1819.7</v>
      </c>
    </row>
    <row r="164" spans="1:22" ht="128.25" customHeight="1" x14ac:dyDescent="0.3">
      <c r="A164" s="39" t="s">
        <v>15</v>
      </c>
      <c r="B164" s="40"/>
      <c r="C164" s="40"/>
      <c r="D164" s="40"/>
      <c r="E164" s="40"/>
      <c r="F164" s="40"/>
      <c r="G164" s="41"/>
      <c r="H164" s="12">
        <v>301</v>
      </c>
      <c r="I164" s="18" t="s">
        <v>51</v>
      </c>
      <c r="J164" s="18" t="s">
        <v>8</v>
      </c>
      <c r="K164" s="13" t="s">
        <v>60</v>
      </c>
      <c r="L164" s="12">
        <v>100</v>
      </c>
      <c r="M164" s="12"/>
      <c r="N164" s="12">
        <f>SUM(N165)</f>
        <v>1100.7</v>
      </c>
      <c r="O164" s="12">
        <f t="shared" ref="O164:P164" si="72">SUM(O165)</f>
        <v>1100.7</v>
      </c>
      <c r="P164" s="12">
        <f t="shared" si="72"/>
        <v>1100.7</v>
      </c>
    </row>
    <row r="165" spans="1:22" ht="47.25" customHeight="1" x14ac:dyDescent="0.3">
      <c r="A165" s="39" t="s">
        <v>78</v>
      </c>
      <c r="B165" s="40"/>
      <c r="C165" s="40"/>
      <c r="D165" s="40"/>
      <c r="E165" s="40"/>
      <c r="F165" s="40"/>
      <c r="G165" s="41"/>
      <c r="H165" s="12">
        <v>301</v>
      </c>
      <c r="I165" s="18" t="s">
        <v>51</v>
      </c>
      <c r="J165" s="18" t="s">
        <v>8</v>
      </c>
      <c r="K165" s="13" t="s">
        <v>60</v>
      </c>
      <c r="L165" s="12">
        <v>110</v>
      </c>
      <c r="M165" s="12"/>
      <c r="N165" s="12">
        <f>SUM(N166+N167+N169)</f>
        <v>1100.7</v>
      </c>
      <c r="O165" s="12">
        <f t="shared" ref="O165:P165" si="73">SUM(O166+O167+O169)</f>
        <v>1100.7</v>
      </c>
      <c r="P165" s="12">
        <f t="shared" si="73"/>
        <v>1100.7</v>
      </c>
      <c r="V165" s="21"/>
    </row>
    <row r="166" spans="1:22" ht="60" customHeight="1" x14ac:dyDescent="0.3">
      <c r="A166" s="71" t="s">
        <v>106</v>
      </c>
      <c r="B166" s="72"/>
      <c r="C166" s="72"/>
      <c r="D166" s="72"/>
      <c r="E166" s="23"/>
      <c r="F166" s="23"/>
      <c r="G166" s="19"/>
      <c r="H166" s="12">
        <v>301</v>
      </c>
      <c r="I166" s="18" t="s">
        <v>51</v>
      </c>
      <c r="J166" s="18" t="s">
        <v>8</v>
      </c>
      <c r="K166" s="13" t="s">
        <v>60</v>
      </c>
      <c r="L166" s="12">
        <v>111</v>
      </c>
      <c r="M166" s="12">
        <v>211</v>
      </c>
      <c r="N166" s="12">
        <v>830</v>
      </c>
      <c r="O166" s="12">
        <v>830</v>
      </c>
      <c r="P166" s="12">
        <v>830</v>
      </c>
    </row>
    <row r="167" spans="1:22" ht="104.25" customHeight="1" x14ac:dyDescent="0.3">
      <c r="A167" s="39" t="s">
        <v>102</v>
      </c>
      <c r="B167" s="40"/>
      <c r="C167" s="40"/>
      <c r="D167" s="40"/>
      <c r="E167" s="40"/>
      <c r="F167" s="40"/>
      <c r="G167" s="41"/>
      <c r="H167" s="12">
        <v>301</v>
      </c>
      <c r="I167" s="18" t="s">
        <v>51</v>
      </c>
      <c r="J167" s="18" t="s">
        <v>8</v>
      </c>
      <c r="K167" s="13" t="s">
        <v>60</v>
      </c>
      <c r="L167" s="12">
        <v>119</v>
      </c>
      <c r="M167" s="12">
        <v>213</v>
      </c>
      <c r="N167" s="12">
        <v>250.7</v>
      </c>
      <c r="O167" s="12">
        <v>250.7</v>
      </c>
      <c r="P167" s="12">
        <v>250.7</v>
      </c>
    </row>
    <row r="168" spans="1:22" ht="54.75" customHeight="1" x14ac:dyDescent="0.3">
      <c r="A168" s="39" t="s">
        <v>79</v>
      </c>
      <c r="B168" s="40"/>
      <c r="C168" s="40"/>
      <c r="D168" s="40"/>
      <c r="E168" s="40"/>
      <c r="F168" s="40"/>
      <c r="G168" s="41"/>
      <c r="H168" s="12">
        <v>301</v>
      </c>
      <c r="I168" s="18" t="s">
        <v>51</v>
      </c>
      <c r="J168" s="18" t="s">
        <v>8</v>
      </c>
      <c r="K168" s="13" t="s">
        <v>60</v>
      </c>
      <c r="L168" s="12">
        <v>112</v>
      </c>
      <c r="M168" s="12"/>
      <c r="N168" s="12">
        <v>18.2</v>
      </c>
      <c r="O168" s="12">
        <v>18.2</v>
      </c>
      <c r="P168" s="12">
        <v>18.2</v>
      </c>
    </row>
    <row r="169" spans="1:22" ht="104.25" customHeight="1" x14ac:dyDescent="0.3">
      <c r="A169" s="39" t="s">
        <v>120</v>
      </c>
      <c r="B169" s="40"/>
      <c r="C169" s="40"/>
      <c r="D169" s="40"/>
      <c r="E169" s="40"/>
      <c r="F169" s="40"/>
      <c r="G169" s="41"/>
      <c r="H169" s="12">
        <v>301</v>
      </c>
      <c r="I169" s="18" t="s">
        <v>51</v>
      </c>
      <c r="J169" s="18" t="s">
        <v>8</v>
      </c>
      <c r="K169" s="13" t="s">
        <v>60</v>
      </c>
      <c r="L169" s="12">
        <v>112</v>
      </c>
      <c r="M169" s="12">
        <v>266</v>
      </c>
      <c r="N169" s="12">
        <v>20</v>
      </c>
      <c r="O169" s="12">
        <v>20</v>
      </c>
      <c r="P169" s="12">
        <v>20</v>
      </c>
    </row>
    <row r="170" spans="1:22" s="22" customFormat="1" ht="153.75" customHeight="1" x14ac:dyDescent="0.3">
      <c r="A170" s="45" t="s">
        <v>17</v>
      </c>
      <c r="B170" s="46"/>
      <c r="C170" s="46"/>
      <c r="D170" s="46"/>
      <c r="E170" s="46"/>
      <c r="F170" s="46"/>
      <c r="G170" s="47"/>
      <c r="H170" s="12">
        <v>301</v>
      </c>
      <c r="I170" s="18" t="s">
        <v>51</v>
      </c>
      <c r="J170" s="18" t="s">
        <v>8</v>
      </c>
      <c r="K170" s="13" t="s">
        <v>60</v>
      </c>
      <c r="L170" s="12">
        <v>200</v>
      </c>
      <c r="M170" s="12"/>
      <c r="N170" s="12">
        <f t="shared" ref="N170:P171" si="74">SUM(N171)</f>
        <v>707</v>
      </c>
      <c r="O170" s="12">
        <f t="shared" si="74"/>
        <v>707</v>
      </c>
      <c r="P170" s="12">
        <f t="shared" si="74"/>
        <v>707</v>
      </c>
    </row>
    <row r="171" spans="1:22" ht="56.25" customHeight="1" x14ac:dyDescent="0.3">
      <c r="A171" s="39" t="s">
        <v>70</v>
      </c>
      <c r="B171" s="40"/>
      <c r="C171" s="40"/>
      <c r="D171" s="40"/>
      <c r="E171" s="40"/>
      <c r="F171" s="40"/>
      <c r="G171" s="41"/>
      <c r="H171" s="12">
        <v>301</v>
      </c>
      <c r="I171" s="12" t="s">
        <v>51</v>
      </c>
      <c r="J171" s="12" t="s">
        <v>8</v>
      </c>
      <c r="K171" s="13" t="s">
        <v>60</v>
      </c>
      <c r="L171" s="12">
        <v>240</v>
      </c>
      <c r="M171" s="12"/>
      <c r="N171" s="12">
        <f t="shared" si="74"/>
        <v>707</v>
      </c>
      <c r="O171" s="12">
        <f t="shared" si="74"/>
        <v>707</v>
      </c>
      <c r="P171" s="12">
        <f t="shared" si="74"/>
        <v>707</v>
      </c>
    </row>
    <row r="172" spans="1:22" ht="86.25" customHeight="1" x14ac:dyDescent="0.3">
      <c r="A172" s="39" t="s">
        <v>71</v>
      </c>
      <c r="B172" s="40"/>
      <c r="C172" s="40"/>
      <c r="D172" s="40"/>
      <c r="E172" s="40"/>
      <c r="F172" s="40"/>
      <c r="G172" s="41"/>
      <c r="H172" s="12">
        <v>301</v>
      </c>
      <c r="I172" s="12" t="s">
        <v>51</v>
      </c>
      <c r="J172" s="12" t="s">
        <v>8</v>
      </c>
      <c r="K172" s="13" t="s">
        <v>60</v>
      </c>
      <c r="L172" s="12">
        <v>244</v>
      </c>
      <c r="M172" s="12"/>
      <c r="N172" s="12">
        <f>SUM(N173+N174+N175+N176)</f>
        <v>707</v>
      </c>
      <c r="O172" s="12">
        <f t="shared" ref="O172:P172" si="75">SUM(O173+O174+O175+O176)</f>
        <v>707</v>
      </c>
      <c r="P172" s="12">
        <f t="shared" si="75"/>
        <v>707</v>
      </c>
    </row>
    <row r="173" spans="1:22" ht="48" customHeight="1" x14ac:dyDescent="0.3">
      <c r="A173" s="39" t="s">
        <v>87</v>
      </c>
      <c r="B173" s="40"/>
      <c r="C173" s="40"/>
      <c r="D173" s="40"/>
      <c r="E173" s="40"/>
      <c r="F173" s="40"/>
      <c r="G173" s="41"/>
      <c r="H173" s="12">
        <v>301</v>
      </c>
      <c r="I173" s="12" t="s">
        <v>51</v>
      </c>
      <c r="J173" s="12" t="s">
        <v>8</v>
      </c>
      <c r="K173" s="13" t="s">
        <v>60</v>
      </c>
      <c r="L173" s="12">
        <v>244</v>
      </c>
      <c r="M173" s="12">
        <v>223</v>
      </c>
      <c r="N173" s="12">
        <v>200</v>
      </c>
      <c r="O173" s="12">
        <v>200</v>
      </c>
      <c r="P173" s="12">
        <v>200</v>
      </c>
    </row>
    <row r="174" spans="1:22" ht="48" customHeight="1" x14ac:dyDescent="0.3">
      <c r="A174" s="39" t="s">
        <v>90</v>
      </c>
      <c r="B174" s="40"/>
      <c r="C174" s="40"/>
      <c r="D174" s="40"/>
      <c r="E174" s="40"/>
      <c r="F174" s="40"/>
      <c r="G174" s="41"/>
      <c r="H174" s="12">
        <v>301</v>
      </c>
      <c r="I174" s="12" t="s">
        <v>51</v>
      </c>
      <c r="J174" s="12" t="s">
        <v>8</v>
      </c>
      <c r="K174" s="13" t="s">
        <v>60</v>
      </c>
      <c r="L174" s="12">
        <v>244</v>
      </c>
      <c r="M174" s="12">
        <v>225</v>
      </c>
      <c r="N174" s="12">
        <v>80</v>
      </c>
      <c r="O174" s="12">
        <v>80</v>
      </c>
      <c r="P174" s="12">
        <v>80</v>
      </c>
    </row>
    <row r="175" spans="1:22" ht="48.75" customHeight="1" x14ac:dyDescent="0.3">
      <c r="A175" s="39" t="s">
        <v>86</v>
      </c>
      <c r="B175" s="40"/>
      <c r="C175" s="40"/>
      <c r="D175" s="40"/>
      <c r="E175" s="40"/>
      <c r="F175" s="40"/>
      <c r="G175" s="41"/>
      <c r="H175" s="12">
        <v>301</v>
      </c>
      <c r="I175" s="12" t="s">
        <v>51</v>
      </c>
      <c r="J175" s="12" t="s">
        <v>8</v>
      </c>
      <c r="K175" s="13" t="s">
        <v>60</v>
      </c>
      <c r="L175" s="12">
        <v>244</v>
      </c>
      <c r="M175" s="12">
        <v>226</v>
      </c>
      <c r="N175" s="12">
        <v>222</v>
      </c>
      <c r="O175" s="12">
        <v>222</v>
      </c>
      <c r="P175" s="12">
        <v>222</v>
      </c>
    </row>
    <row r="176" spans="1:22" ht="50.25" customHeight="1" x14ac:dyDescent="0.3">
      <c r="A176" s="39" t="s">
        <v>110</v>
      </c>
      <c r="B176" s="40"/>
      <c r="C176" s="40"/>
      <c r="D176" s="40"/>
      <c r="E176" s="40"/>
      <c r="F176" s="40"/>
      <c r="G176" s="41"/>
      <c r="H176" s="12">
        <v>301</v>
      </c>
      <c r="I176" s="12" t="s">
        <v>51</v>
      </c>
      <c r="J176" s="12" t="s">
        <v>8</v>
      </c>
      <c r="K176" s="13" t="s">
        <v>60</v>
      </c>
      <c r="L176" s="12">
        <v>244</v>
      </c>
      <c r="M176" s="12">
        <v>340</v>
      </c>
      <c r="N176" s="12">
        <f>SUM(N178+N177)</f>
        <v>205</v>
      </c>
      <c r="O176" s="12">
        <f t="shared" ref="O176:P176" si="76">SUM(O178+O177)</f>
        <v>205</v>
      </c>
      <c r="P176" s="12">
        <f t="shared" si="76"/>
        <v>205</v>
      </c>
    </row>
    <row r="177" spans="1:16" ht="50.25" customHeight="1" x14ac:dyDescent="0.3">
      <c r="A177" s="39" t="s">
        <v>113</v>
      </c>
      <c r="B177" s="40"/>
      <c r="C177" s="40"/>
      <c r="D177" s="40"/>
      <c r="E177" s="40"/>
      <c r="F177" s="40"/>
      <c r="G177" s="41"/>
      <c r="H177" s="12">
        <v>301</v>
      </c>
      <c r="I177" s="12" t="s">
        <v>51</v>
      </c>
      <c r="J177" s="12" t="s">
        <v>8</v>
      </c>
      <c r="K177" s="13" t="s">
        <v>60</v>
      </c>
      <c r="L177" s="12">
        <v>244</v>
      </c>
      <c r="M177" s="12">
        <v>346</v>
      </c>
      <c r="N177" s="12">
        <v>105</v>
      </c>
      <c r="O177" s="12">
        <v>105</v>
      </c>
      <c r="P177" s="12">
        <v>105</v>
      </c>
    </row>
    <row r="178" spans="1:16" ht="50.25" customHeight="1" x14ac:dyDescent="0.3">
      <c r="A178" s="39" t="s">
        <v>113</v>
      </c>
      <c r="B178" s="40"/>
      <c r="C178" s="40"/>
      <c r="D178" s="40"/>
      <c r="E178" s="40"/>
      <c r="F178" s="40"/>
      <c r="G178" s="41"/>
      <c r="H178" s="12">
        <v>301</v>
      </c>
      <c r="I178" s="12" t="s">
        <v>51</v>
      </c>
      <c r="J178" s="12" t="s">
        <v>8</v>
      </c>
      <c r="K178" s="13" t="s">
        <v>60</v>
      </c>
      <c r="L178" s="12">
        <v>244</v>
      </c>
      <c r="M178" s="12">
        <v>349</v>
      </c>
      <c r="N178" s="12">
        <v>100</v>
      </c>
      <c r="O178" s="12">
        <v>100</v>
      </c>
      <c r="P178" s="12">
        <v>100</v>
      </c>
    </row>
    <row r="179" spans="1:16" ht="49.5" customHeight="1" x14ac:dyDescent="0.3">
      <c r="A179" s="39" t="s">
        <v>89</v>
      </c>
      <c r="B179" s="40"/>
      <c r="C179" s="40"/>
      <c r="D179" s="40"/>
      <c r="E179" s="40"/>
      <c r="F179" s="40"/>
      <c r="G179" s="41"/>
      <c r="H179" s="12">
        <v>301</v>
      </c>
      <c r="I179" s="12" t="s">
        <v>51</v>
      </c>
      <c r="J179" s="12" t="s">
        <v>8</v>
      </c>
      <c r="K179" s="13" t="s">
        <v>60</v>
      </c>
      <c r="L179" s="12">
        <v>851</v>
      </c>
      <c r="M179" s="12">
        <v>290</v>
      </c>
      <c r="N179" s="12">
        <f>SUM(N180)</f>
        <v>12</v>
      </c>
      <c r="O179" s="12">
        <f t="shared" ref="O179:P179" si="77">SUM(O180)</f>
        <v>12</v>
      </c>
      <c r="P179" s="12">
        <f t="shared" si="77"/>
        <v>12</v>
      </c>
    </row>
    <row r="180" spans="1:16" ht="49.5" customHeight="1" x14ac:dyDescent="0.3">
      <c r="A180" s="39" t="s">
        <v>74</v>
      </c>
      <c r="B180" s="40"/>
      <c r="C180" s="40"/>
      <c r="D180" s="40"/>
      <c r="E180" s="40"/>
      <c r="F180" s="40"/>
      <c r="G180" s="41"/>
      <c r="H180" s="12">
        <v>301</v>
      </c>
      <c r="I180" s="12" t="s">
        <v>51</v>
      </c>
      <c r="J180" s="12" t="s">
        <v>8</v>
      </c>
      <c r="K180" s="13" t="s">
        <v>60</v>
      </c>
      <c r="L180" s="12">
        <v>851</v>
      </c>
      <c r="M180" s="12">
        <v>291</v>
      </c>
      <c r="N180" s="12">
        <v>12</v>
      </c>
      <c r="O180" s="12">
        <v>12</v>
      </c>
      <c r="P180" s="12">
        <v>12</v>
      </c>
    </row>
    <row r="181" spans="1:16" ht="43.5" customHeight="1" x14ac:dyDescent="0.3">
      <c r="A181" s="51" t="s">
        <v>56</v>
      </c>
      <c r="B181" s="52"/>
      <c r="C181" s="52"/>
      <c r="D181" s="52"/>
      <c r="E181" s="52"/>
      <c r="F181" s="52"/>
      <c r="G181" s="53"/>
      <c r="H181" s="9">
        <v>301</v>
      </c>
      <c r="I181" s="11" t="s">
        <v>51</v>
      </c>
      <c r="J181" s="11" t="s">
        <v>8</v>
      </c>
      <c r="K181" s="4" t="s">
        <v>54</v>
      </c>
      <c r="L181" s="9"/>
      <c r="M181" s="9"/>
      <c r="N181" s="9">
        <f t="shared" ref="N181:P182" si="78">SUM(N182)</f>
        <v>1602.8</v>
      </c>
      <c r="O181" s="9">
        <f t="shared" si="78"/>
        <v>1602.8</v>
      </c>
      <c r="P181" s="9">
        <f t="shared" si="78"/>
        <v>1602.8</v>
      </c>
    </row>
    <row r="182" spans="1:16" ht="36.75" customHeight="1" x14ac:dyDescent="0.3">
      <c r="A182" s="48" t="s">
        <v>12</v>
      </c>
      <c r="B182" s="49"/>
      <c r="C182" s="49"/>
      <c r="D182" s="49"/>
      <c r="E182" s="49"/>
      <c r="F182" s="49"/>
      <c r="G182" s="50"/>
      <c r="H182" s="12">
        <v>301</v>
      </c>
      <c r="I182" s="18" t="s">
        <v>51</v>
      </c>
      <c r="J182" s="18" t="s">
        <v>8</v>
      </c>
      <c r="K182" s="13" t="s">
        <v>55</v>
      </c>
      <c r="L182" s="12"/>
      <c r="M182" s="12"/>
      <c r="N182" s="12">
        <f t="shared" si="78"/>
        <v>1602.8</v>
      </c>
      <c r="O182" s="12">
        <f t="shared" si="78"/>
        <v>1602.8</v>
      </c>
      <c r="P182" s="12">
        <f t="shared" si="78"/>
        <v>1602.8</v>
      </c>
    </row>
    <row r="183" spans="1:16" ht="66" customHeight="1" x14ac:dyDescent="0.3">
      <c r="A183" s="45" t="s">
        <v>40</v>
      </c>
      <c r="B183" s="46"/>
      <c r="C183" s="46"/>
      <c r="D183" s="46"/>
      <c r="E183" s="46"/>
      <c r="F183" s="46"/>
      <c r="G183" s="47"/>
      <c r="H183" s="12">
        <v>301</v>
      </c>
      <c r="I183" s="18" t="s">
        <v>51</v>
      </c>
      <c r="J183" s="18" t="s">
        <v>8</v>
      </c>
      <c r="K183" s="13" t="s">
        <v>57</v>
      </c>
      <c r="L183" s="12"/>
      <c r="M183" s="12"/>
      <c r="N183" s="12">
        <f>SUM(N184+N191)</f>
        <v>1602.8</v>
      </c>
      <c r="O183" s="12">
        <f t="shared" ref="O183:P183" si="79">SUM(O184+O191)</f>
        <v>1602.8</v>
      </c>
      <c r="P183" s="12">
        <f t="shared" si="79"/>
        <v>1602.8</v>
      </c>
    </row>
    <row r="184" spans="1:16" ht="195.75" customHeight="1" x14ac:dyDescent="0.3">
      <c r="A184" s="39" t="s">
        <v>15</v>
      </c>
      <c r="B184" s="40"/>
      <c r="C184" s="40"/>
      <c r="D184" s="40"/>
      <c r="E184" s="40"/>
      <c r="F184" s="40"/>
      <c r="G184" s="41"/>
      <c r="H184" s="12">
        <v>301</v>
      </c>
      <c r="I184" s="18" t="s">
        <v>51</v>
      </c>
      <c r="J184" s="18" t="s">
        <v>8</v>
      </c>
      <c r="K184" s="13" t="s">
        <v>58</v>
      </c>
      <c r="L184" s="12">
        <v>100</v>
      </c>
      <c r="M184" s="12"/>
      <c r="N184" s="12">
        <f>SUM(N185)</f>
        <v>1286.8</v>
      </c>
      <c r="O184" s="12">
        <f t="shared" ref="O184:P184" si="80">SUM(O185)</f>
        <v>1286.8</v>
      </c>
      <c r="P184" s="12">
        <f t="shared" si="80"/>
        <v>1286.8</v>
      </c>
    </row>
    <row r="185" spans="1:16" ht="44.25" customHeight="1" x14ac:dyDescent="0.3">
      <c r="A185" s="39" t="s">
        <v>78</v>
      </c>
      <c r="B185" s="40"/>
      <c r="C185" s="40"/>
      <c r="D185" s="40"/>
      <c r="E185" s="40"/>
      <c r="F185" s="40"/>
      <c r="G185" s="41"/>
      <c r="H185" s="12">
        <v>301</v>
      </c>
      <c r="I185" s="18" t="s">
        <v>51</v>
      </c>
      <c r="J185" s="18" t="s">
        <v>8</v>
      </c>
      <c r="K185" s="13" t="s">
        <v>58</v>
      </c>
      <c r="L185" s="12">
        <v>110</v>
      </c>
      <c r="M185" s="12"/>
      <c r="N185" s="12">
        <f>SUM(N186+N187+N188)</f>
        <v>1286.8</v>
      </c>
      <c r="O185" s="12">
        <f t="shared" ref="O185:P185" si="81">SUM(O186+O187+O188)</f>
        <v>1286.8</v>
      </c>
      <c r="P185" s="12">
        <f t="shared" si="81"/>
        <v>1286.8</v>
      </c>
    </row>
    <row r="186" spans="1:16" ht="52.5" customHeight="1" x14ac:dyDescent="0.3">
      <c r="A186" s="39" t="s">
        <v>103</v>
      </c>
      <c r="B186" s="40"/>
      <c r="C186" s="40"/>
      <c r="D186" s="40"/>
      <c r="E186" s="40"/>
      <c r="F186" s="40"/>
      <c r="G186" s="41"/>
      <c r="H186" s="12">
        <v>301</v>
      </c>
      <c r="I186" s="18" t="s">
        <v>51</v>
      </c>
      <c r="J186" s="18" t="s">
        <v>8</v>
      </c>
      <c r="K186" s="13" t="s">
        <v>58</v>
      </c>
      <c r="L186" s="12">
        <v>111</v>
      </c>
      <c r="M186" s="12">
        <v>211</v>
      </c>
      <c r="N186" s="12">
        <v>972</v>
      </c>
      <c r="O186" s="12">
        <v>972</v>
      </c>
      <c r="P186" s="12">
        <v>972</v>
      </c>
    </row>
    <row r="187" spans="1:16" ht="104.25" customHeight="1" x14ac:dyDescent="0.3">
      <c r="A187" s="39" t="s">
        <v>102</v>
      </c>
      <c r="B187" s="40"/>
      <c r="C187" s="40"/>
      <c r="D187" s="40"/>
      <c r="E187" s="40"/>
      <c r="F187" s="40"/>
      <c r="G187" s="41"/>
      <c r="H187" s="12">
        <v>301</v>
      </c>
      <c r="I187" s="18" t="s">
        <v>51</v>
      </c>
      <c r="J187" s="18" t="s">
        <v>8</v>
      </c>
      <c r="K187" s="13" t="s">
        <v>58</v>
      </c>
      <c r="L187" s="12">
        <v>119</v>
      </c>
      <c r="M187" s="12">
        <v>213</v>
      </c>
      <c r="N187" s="12">
        <v>293.60000000000002</v>
      </c>
      <c r="O187" s="12">
        <v>293.60000000000002</v>
      </c>
      <c r="P187" s="12">
        <v>293.60000000000002</v>
      </c>
    </row>
    <row r="188" spans="1:16" ht="45" customHeight="1" x14ac:dyDescent="0.3">
      <c r="A188" s="39" t="s">
        <v>79</v>
      </c>
      <c r="B188" s="40"/>
      <c r="C188" s="40"/>
      <c r="D188" s="40"/>
      <c r="E188" s="40"/>
      <c r="F188" s="40"/>
      <c r="G188" s="41"/>
      <c r="H188" s="12">
        <v>301</v>
      </c>
      <c r="I188" s="18" t="s">
        <v>51</v>
      </c>
      <c r="J188" s="18" t="s">
        <v>8</v>
      </c>
      <c r="K188" s="13" t="s">
        <v>58</v>
      </c>
      <c r="L188" s="12">
        <v>112</v>
      </c>
      <c r="M188" s="12"/>
      <c r="N188" s="12">
        <f>SUM(N189:N190)</f>
        <v>21.2</v>
      </c>
      <c r="O188" s="12">
        <f t="shared" ref="O188:P188" si="82">SUM(O189:O190)</f>
        <v>21.2</v>
      </c>
      <c r="P188" s="12">
        <f t="shared" si="82"/>
        <v>21.2</v>
      </c>
    </row>
    <row r="189" spans="1:16" ht="38.25" customHeight="1" x14ac:dyDescent="0.3">
      <c r="A189" s="39" t="s">
        <v>92</v>
      </c>
      <c r="B189" s="40"/>
      <c r="C189" s="40"/>
      <c r="D189" s="40"/>
      <c r="E189" s="40"/>
      <c r="F189" s="40"/>
      <c r="G189" s="41"/>
      <c r="H189" s="12">
        <v>301</v>
      </c>
      <c r="I189" s="18" t="s">
        <v>51</v>
      </c>
      <c r="J189" s="18" t="s">
        <v>8</v>
      </c>
      <c r="K189" s="13" t="s">
        <v>60</v>
      </c>
      <c r="L189" s="12">
        <v>112</v>
      </c>
      <c r="M189" s="12">
        <v>212</v>
      </c>
      <c r="N189" s="12"/>
      <c r="O189" s="12"/>
      <c r="P189" s="12"/>
    </row>
    <row r="190" spans="1:16" ht="54.75" customHeight="1" x14ac:dyDescent="0.3">
      <c r="A190" s="39" t="s">
        <v>120</v>
      </c>
      <c r="B190" s="40"/>
      <c r="C190" s="40"/>
      <c r="D190" s="40"/>
      <c r="E190" s="40"/>
      <c r="F190" s="40"/>
      <c r="G190" s="41"/>
      <c r="H190" s="12">
        <v>301</v>
      </c>
      <c r="I190" s="18" t="s">
        <v>51</v>
      </c>
      <c r="J190" s="18" t="s">
        <v>8</v>
      </c>
      <c r="K190" s="13" t="s">
        <v>58</v>
      </c>
      <c r="L190" s="12">
        <v>112</v>
      </c>
      <c r="M190" s="12">
        <v>266</v>
      </c>
      <c r="N190" s="12">
        <v>21.2</v>
      </c>
      <c r="O190" s="12">
        <v>21.2</v>
      </c>
      <c r="P190" s="12">
        <v>21.2</v>
      </c>
    </row>
    <row r="191" spans="1:16" ht="125.25" customHeight="1" x14ac:dyDescent="0.3">
      <c r="A191" s="45" t="s">
        <v>17</v>
      </c>
      <c r="B191" s="46"/>
      <c r="C191" s="46"/>
      <c r="D191" s="46"/>
      <c r="E191" s="46"/>
      <c r="F191" s="46"/>
      <c r="G191" s="47"/>
      <c r="H191" s="12">
        <v>301</v>
      </c>
      <c r="I191" s="18" t="s">
        <v>51</v>
      </c>
      <c r="J191" s="18" t="s">
        <v>8</v>
      </c>
      <c r="K191" s="13" t="s">
        <v>58</v>
      </c>
      <c r="L191" s="12">
        <v>200</v>
      </c>
      <c r="M191" s="12"/>
      <c r="N191" s="12">
        <f>SUM(N192)</f>
        <v>316</v>
      </c>
      <c r="O191" s="12">
        <f t="shared" ref="O191:P192" si="83">SUM(O192)</f>
        <v>316</v>
      </c>
      <c r="P191" s="12">
        <f t="shared" si="83"/>
        <v>316</v>
      </c>
    </row>
    <row r="192" spans="1:16" ht="40.5" customHeight="1" x14ac:dyDescent="0.3">
      <c r="A192" s="39" t="s">
        <v>70</v>
      </c>
      <c r="B192" s="40"/>
      <c r="C192" s="40"/>
      <c r="D192" s="40"/>
      <c r="E192" s="40"/>
      <c r="F192" s="40"/>
      <c r="G192" s="41"/>
      <c r="H192" s="12">
        <v>301</v>
      </c>
      <c r="I192" s="12" t="s">
        <v>51</v>
      </c>
      <c r="J192" s="12" t="s">
        <v>8</v>
      </c>
      <c r="K192" s="13" t="s">
        <v>58</v>
      </c>
      <c r="L192" s="12">
        <v>240</v>
      </c>
      <c r="M192" s="12"/>
      <c r="N192" s="12">
        <f>SUM(N193)</f>
        <v>316</v>
      </c>
      <c r="O192" s="12">
        <f t="shared" si="83"/>
        <v>316</v>
      </c>
      <c r="P192" s="12">
        <f t="shared" si="83"/>
        <v>316</v>
      </c>
    </row>
    <row r="193" spans="1:16" ht="104.25" customHeight="1" x14ac:dyDescent="0.3">
      <c r="A193" s="39" t="s">
        <v>71</v>
      </c>
      <c r="B193" s="40"/>
      <c r="C193" s="40"/>
      <c r="D193" s="40"/>
      <c r="E193" s="40"/>
      <c r="F193" s="40"/>
      <c r="G193" s="41"/>
      <c r="H193" s="12">
        <v>301</v>
      </c>
      <c r="I193" s="12" t="s">
        <v>51</v>
      </c>
      <c r="J193" s="12" t="s">
        <v>8</v>
      </c>
      <c r="K193" s="13" t="s">
        <v>58</v>
      </c>
      <c r="L193" s="12">
        <v>244</v>
      </c>
      <c r="M193" s="12"/>
      <c r="N193" s="12">
        <f>SUM(N194:N196)</f>
        <v>316</v>
      </c>
      <c r="O193" s="12">
        <f t="shared" ref="O193:P193" si="84">SUM(O194:O196)</f>
        <v>316</v>
      </c>
      <c r="P193" s="12">
        <f t="shared" si="84"/>
        <v>316</v>
      </c>
    </row>
    <row r="194" spans="1:16" ht="53.25" customHeight="1" x14ac:dyDescent="0.3">
      <c r="A194" s="39" t="s">
        <v>87</v>
      </c>
      <c r="B194" s="40"/>
      <c r="C194" s="40"/>
      <c r="D194" s="40"/>
      <c r="E194" s="40"/>
      <c r="F194" s="40"/>
      <c r="G194" s="41"/>
      <c r="H194" s="12">
        <v>301</v>
      </c>
      <c r="I194" s="12" t="s">
        <v>51</v>
      </c>
      <c r="J194" s="12" t="s">
        <v>8</v>
      </c>
      <c r="K194" s="13" t="s">
        <v>58</v>
      </c>
      <c r="L194" s="12">
        <v>244</v>
      </c>
      <c r="M194" s="12">
        <v>223</v>
      </c>
      <c r="N194" s="12">
        <v>40</v>
      </c>
      <c r="O194" s="12">
        <v>40</v>
      </c>
      <c r="P194" s="12">
        <v>40</v>
      </c>
    </row>
    <row r="195" spans="1:16" ht="46.5" customHeight="1" x14ac:dyDescent="0.3">
      <c r="A195" s="39" t="s">
        <v>90</v>
      </c>
      <c r="B195" s="40"/>
      <c r="C195" s="40"/>
      <c r="D195" s="40"/>
      <c r="E195" s="40"/>
      <c r="F195" s="40"/>
      <c r="G195" s="41"/>
      <c r="H195" s="12">
        <v>301</v>
      </c>
      <c r="I195" s="12" t="s">
        <v>51</v>
      </c>
      <c r="J195" s="12" t="s">
        <v>8</v>
      </c>
      <c r="K195" s="13" t="s">
        <v>58</v>
      </c>
      <c r="L195" s="12">
        <v>244</v>
      </c>
      <c r="M195" s="12">
        <v>225</v>
      </c>
      <c r="N195" s="12">
        <v>266</v>
      </c>
      <c r="O195" s="12">
        <v>266</v>
      </c>
      <c r="P195" s="12">
        <v>266</v>
      </c>
    </row>
    <row r="196" spans="1:16" ht="49.5" customHeight="1" x14ac:dyDescent="0.3">
      <c r="A196" s="39" t="s">
        <v>90</v>
      </c>
      <c r="B196" s="40"/>
      <c r="C196" s="40"/>
      <c r="D196" s="40"/>
      <c r="E196" s="40"/>
      <c r="F196" s="40"/>
      <c r="G196" s="41"/>
      <c r="H196" s="12">
        <v>301</v>
      </c>
      <c r="I196" s="12" t="s">
        <v>51</v>
      </c>
      <c r="J196" s="12" t="s">
        <v>8</v>
      </c>
      <c r="K196" s="13" t="s">
        <v>58</v>
      </c>
      <c r="L196" s="12">
        <v>244</v>
      </c>
      <c r="M196" s="12">
        <v>226</v>
      </c>
      <c r="N196" s="12">
        <v>10</v>
      </c>
      <c r="O196" s="12">
        <v>10</v>
      </c>
      <c r="P196" s="12">
        <v>10</v>
      </c>
    </row>
    <row r="197" spans="1:16" ht="43.5" customHeight="1" x14ac:dyDescent="0.3">
      <c r="A197" s="42" t="s">
        <v>63</v>
      </c>
      <c r="B197" s="43"/>
      <c r="C197" s="43"/>
      <c r="D197" s="43"/>
      <c r="E197" s="43"/>
      <c r="F197" s="43"/>
      <c r="G197" s="44"/>
      <c r="H197" s="9">
        <v>301</v>
      </c>
      <c r="I197" s="11" t="s">
        <v>36</v>
      </c>
      <c r="J197" s="11"/>
      <c r="K197" s="4"/>
      <c r="L197" s="9"/>
      <c r="M197" s="9"/>
      <c r="N197" s="9">
        <f>SUM(N198)</f>
        <v>351</v>
      </c>
      <c r="O197" s="9">
        <f t="shared" ref="O197:P197" si="85">SUM(O198)</f>
        <v>351</v>
      </c>
      <c r="P197" s="9">
        <f t="shared" si="85"/>
        <v>351</v>
      </c>
    </row>
    <row r="198" spans="1:16" ht="33.75" customHeight="1" x14ac:dyDescent="0.3">
      <c r="A198" s="42" t="s">
        <v>62</v>
      </c>
      <c r="B198" s="43"/>
      <c r="C198" s="43"/>
      <c r="D198" s="43"/>
      <c r="E198" s="43"/>
      <c r="F198" s="43"/>
      <c r="G198" s="44"/>
      <c r="H198" s="9">
        <v>301</v>
      </c>
      <c r="I198" s="11" t="s">
        <v>36</v>
      </c>
      <c r="J198" s="11" t="s">
        <v>8</v>
      </c>
      <c r="K198" s="4"/>
      <c r="L198" s="9"/>
      <c r="M198" s="9"/>
      <c r="N198" s="9">
        <f t="shared" ref="N198:P203" si="86">SUM(N199)</f>
        <v>351</v>
      </c>
      <c r="O198" s="9">
        <f t="shared" si="86"/>
        <v>351</v>
      </c>
      <c r="P198" s="9">
        <f t="shared" si="86"/>
        <v>351</v>
      </c>
    </row>
    <row r="199" spans="1:16" ht="104.25" customHeight="1" x14ac:dyDescent="0.3">
      <c r="A199" s="39" t="s">
        <v>16</v>
      </c>
      <c r="B199" s="40"/>
      <c r="C199" s="40"/>
      <c r="D199" s="40"/>
      <c r="E199" s="40"/>
      <c r="F199" s="40"/>
      <c r="G199" s="41"/>
      <c r="H199" s="12">
        <v>301</v>
      </c>
      <c r="I199" s="18" t="s">
        <v>36</v>
      </c>
      <c r="J199" s="18" t="s">
        <v>8</v>
      </c>
      <c r="K199" s="13" t="s">
        <v>20</v>
      </c>
      <c r="L199" s="12"/>
      <c r="M199" s="12"/>
      <c r="N199" s="12">
        <f t="shared" si="86"/>
        <v>351</v>
      </c>
      <c r="O199" s="12">
        <f t="shared" si="86"/>
        <v>351</v>
      </c>
      <c r="P199" s="12">
        <f t="shared" si="86"/>
        <v>351</v>
      </c>
    </row>
    <row r="200" spans="1:16" ht="49.5" customHeight="1" x14ac:dyDescent="0.3">
      <c r="A200" s="48" t="s">
        <v>12</v>
      </c>
      <c r="B200" s="49"/>
      <c r="C200" s="49"/>
      <c r="D200" s="49"/>
      <c r="E200" s="49"/>
      <c r="F200" s="49"/>
      <c r="G200" s="50"/>
      <c r="H200" s="12">
        <v>301</v>
      </c>
      <c r="I200" s="18" t="s">
        <v>36</v>
      </c>
      <c r="J200" s="18" t="s">
        <v>8</v>
      </c>
      <c r="K200" s="13" t="s">
        <v>21</v>
      </c>
      <c r="L200" s="12"/>
      <c r="M200" s="12"/>
      <c r="N200" s="12">
        <f t="shared" si="86"/>
        <v>351</v>
      </c>
      <c r="O200" s="12">
        <f t="shared" si="86"/>
        <v>351</v>
      </c>
      <c r="P200" s="12">
        <f t="shared" si="86"/>
        <v>351</v>
      </c>
    </row>
    <row r="201" spans="1:16" ht="78" customHeight="1" x14ac:dyDescent="0.3">
      <c r="A201" s="45" t="s">
        <v>64</v>
      </c>
      <c r="B201" s="46"/>
      <c r="C201" s="46"/>
      <c r="D201" s="46"/>
      <c r="E201" s="46"/>
      <c r="F201" s="46"/>
      <c r="G201" s="47"/>
      <c r="H201" s="12">
        <v>301</v>
      </c>
      <c r="I201" s="18" t="s">
        <v>36</v>
      </c>
      <c r="J201" s="18" t="s">
        <v>8</v>
      </c>
      <c r="K201" s="13" t="s">
        <v>37</v>
      </c>
      <c r="L201" s="12"/>
      <c r="M201" s="12"/>
      <c r="N201" s="12">
        <f t="shared" si="86"/>
        <v>351</v>
      </c>
      <c r="O201" s="12">
        <f t="shared" si="86"/>
        <v>351</v>
      </c>
      <c r="P201" s="12">
        <f t="shared" si="86"/>
        <v>351</v>
      </c>
    </row>
    <row r="202" spans="1:16" ht="104.25" customHeight="1" x14ac:dyDescent="0.3">
      <c r="A202" s="45" t="s">
        <v>65</v>
      </c>
      <c r="B202" s="46"/>
      <c r="C202" s="46"/>
      <c r="D202" s="46"/>
      <c r="E202" s="46"/>
      <c r="F202" s="46"/>
      <c r="G202" s="47"/>
      <c r="H202" s="12">
        <v>301</v>
      </c>
      <c r="I202" s="18" t="s">
        <v>36</v>
      </c>
      <c r="J202" s="18" t="s">
        <v>8</v>
      </c>
      <c r="K202" s="13" t="s">
        <v>37</v>
      </c>
      <c r="L202" s="12">
        <v>300</v>
      </c>
      <c r="M202" s="12"/>
      <c r="N202" s="12">
        <f t="shared" si="86"/>
        <v>351</v>
      </c>
      <c r="O202" s="12">
        <f t="shared" si="86"/>
        <v>351</v>
      </c>
      <c r="P202" s="12">
        <f t="shared" si="86"/>
        <v>351</v>
      </c>
    </row>
    <row r="203" spans="1:16" ht="85.5" customHeight="1" x14ac:dyDescent="0.3">
      <c r="A203" s="45" t="s">
        <v>80</v>
      </c>
      <c r="B203" s="46"/>
      <c r="C203" s="46"/>
      <c r="D203" s="46"/>
      <c r="E203" s="46"/>
      <c r="F203" s="46"/>
      <c r="G203" s="47"/>
      <c r="H203" s="12">
        <v>301</v>
      </c>
      <c r="I203" s="18" t="s">
        <v>36</v>
      </c>
      <c r="J203" s="18" t="s">
        <v>8</v>
      </c>
      <c r="K203" s="13" t="s">
        <v>37</v>
      </c>
      <c r="L203" s="12">
        <v>320</v>
      </c>
      <c r="M203" s="12"/>
      <c r="N203" s="12">
        <f t="shared" si="86"/>
        <v>351</v>
      </c>
      <c r="O203" s="12">
        <f t="shared" si="86"/>
        <v>351</v>
      </c>
      <c r="P203" s="12">
        <f t="shared" si="86"/>
        <v>351</v>
      </c>
    </row>
    <row r="204" spans="1:16" ht="134.25" customHeight="1" x14ac:dyDescent="0.3">
      <c r="A204" s="45" t="s">
        <v>116</v>
      </c>
      <c r="B204" s="46"/>
      <c r="C204" s="46"/>
      <c r="D204" s="46"/>
      <c r="E204" s="46"/>
      <c r="F204" s="46"/>
      <c r="G204" s="47"/>
      <c r="H204" s="12">
        <v>301</v>
      </c>
      <c r="I204" s="18" t="s">
        <v>36</v>
      </c>
      <c r="J204" s="18" t="s">
        <v>8</v>
      </c>
      <c r="K204" s="13" t="s">
        <v>37</v>
      </c>
      <c r="L204" s="12">
        <v>321</v>
      </c>
      <c r="M204" s="12">
        <v>264</v>
      </c>
      <c r="N204" s="12">
        <v>351</v>
      </c>
      <c r="O204" s="12">
        <v>351</v>
      </c>
      <c r="P204" s="12">
        <v>351</v>
      </c>
    </row>
    <row r="205" spans="1:16" ht="60" customHeight="1" x14ac:dyDescent="0.3">
      <c r="A205" s="42" t="s">
        <v>66</v>
      </c>
      <c r="B205" s="43"/>
      <c r="C205" s="43"/>
      <c r="D205" s="43"/>
      <c r="E205" s="43"/>
      <c r="F205" s="43"/>
      <c r="G205" s="44"/>
      <c r="H205" s="9">
        <v>301</v>
      </c>
      <c r="I205" s="11" t="s">
        <v>26</v>
      </c>
      <c r="J205" s="11" t="s">
        <v>8</v>
      </c>
      <c r="K205" s="4"/>
      <c r="L205" s="9"/>
      <c r="M205" s="9"/>
      <c r="N205" s="9">
        <f>SUM(N206)</f>
        <v>5</v>
      </c>
      <c r="O205" s="9">
        <f t="shared" ref="O205:P205" si="87">SUM(O206)</f>
        <v>5</v>
      </c>
      <c r="P205" s="9">
        <f t="shared" si="87"/>
        <v>5</v>
      </c>
    </row>
    <row r="206" spans="1:16" ht="54.75" customHeight="1" x14ac:dyDescent="0.3">
      <c r="A206" s="39" t="s">
        <v>16</v>
      </c>
      <c r="B206" s="40"/>
      <c r="C206" s="40"/>
      <c r="D206" s="40"/>
      <c r="E206" s="40"/>
      <c r="F206" s="40"/>
      <c r="G206" s="41"/>
      <c r="H206" s="12">
        <v>301</v>
      </c>
      <c r="I206" s="18" t="s">
        <v>26</v>
      </c>
      <c r="J206" s="18" t="s">
        <v>8</v>
      </c>
      <c r="K206" s="13" t="s">
        <v>20</v>
      </c>
      <c r="L206" s="12"/>
      <c r="M206" s="12"/>
      <c r="N206" s="12">
        <f t="shared" ref="N206:P209" si="88">SUM(N207)</f>
        <v>5</v>
      </c>
      <c r="O206" s="12">
        <f t="shared" si="88"/>
        <v>5</v>
      </c>
      <c r="P206" s="12">
        <f t="shared" si="88"/>
        <v>5</v>
      </c>
    </row>
    <row r="207" spans="1:16" ht="57" customHeight="1" x14ac:dyDescent="0.3">
      <c r="A207" s="48" t="s">
        <v>12</v>
      </c>
      <c r="B207" s="49"/>
      <c r="C207" s="49"/>
      <c r="D207" s="49"/>
      <c r="E207" s="49"/>
      <c r="F207" s="49"/>
      <c r="G207" s="50"/>
      <c r="H207" s="12">
        <v>301</v>
      </c>
      <c r="I207" s="18" t="s">
        <v>26</v>
      </c>
      <c r="J207" s="18" t="s">
        <v>8</v>
      </c>
      <c r="K207" s="13" t="s">
        <v>21</v>
      </c>
      <c r="L207" s="12"/>
      <c r="M207" s="12"/>
      <c r="N207" s="12">
        <f t="shared" si="88"/>
        <v>5</v>
      </c>
      <c r="O207" s="12">
        <f t="shared" si="88"/>
        <v>5</v>
      </c>
      <c r="P207" s="12">
        <f t="shared" si="88"/>
        <v>5</v>
      </c>
    </row>
    <row r="208" spans="1:16" ht="60" customHeight="1" x14ac:dyDescent="0.3">
      <c r="A208" s="45" t="s">
        <v>68</v>
      </c>
      <c r="B208" s="46"/>
      <c r="C208" s="46"/>
      <c r="D208" s="46"/>
      <c r="E208" s="46"/>
      <c r="F208" s="46"/>
      <c r="G208" s="47"/>
      <c r="H208" s="12">
        <v>301</v>
      </c>
      <c r="I208" s="18" t="s">
        <v>26</v>
      </c>
      <c r="J208" s="18" t="s">
        <v>8</v>
      </c>
      <c r="K208" s="13" t="s">
        <v>67</v>
      </c>
      <c r="L208" s="12"/>
      <c r="M208" s="12"/>
      <c r="N208" s="12">
        <f t="shared" si="88"/>
        <v>5</v>
      </c>
      <c r="O208" s="12">
        <f t="shared" si="88"/>
        <v>5</v>
      </c>
      <c r="P208" s="12">
        <f t="shared" si="88"/>
        <v>5</v>
      </c>
    </row>
    <row r="209" spans="1:16" ht="150" customHeight="1" x14ac:dyDescent="0.3">
      <c r="A209" s="45" t="s">
        <v>17</v>
      </c>
      <c r="B209" s="46"/>
      <c r="C209" s="46"/>
      <c r="D209" s="46"/>
      <c r="E209" s="46"/>
      <c r="F209" s="46"/>
      <c r="G209" s="47"/>
      <c r="H209" s="12">
        <v>301</v>
      </c>
      <c r="I209" s="18" t="s">
        <v>26</v>
      </c>
      <c r="J209" s="18" t="s">
        <v>8</v>
      </c>
      <c r="K209" s="13" t="s">
        <v>67</v>
      </c>
      <c r="L209" s="12">
        <v>200</v>
      </c>
      <c r="M209" s="12"/>
      <c r="N209" s="12">
        <f t="shared" si="88"/>
        <v>5</v>
      </c>
      <c r="O209" s="12">
        <f t="shared" si="88"/>
        <v>5</v>
      </c>
      <c r="P209" s="12">
        <f t="shared" si="88"/>
        <v>5</v>
      </c>
    </row>
    <row r="210" spans="1:16" ht="60" customHeight="1" x14ac:dyDescent="0.3">
      <c r="A210" s="39" t="s">
        <v>70</v>
      </c>
      <c r="B210" s="40"/>
      <c r="C210" s="40"/>
      <c r="D210" s="40"/>
      <c r="E210" s="40"/>
      <c r="F210" s="40"/>
      <c r="G210" s="41"/>
      <c r="H210" s="12">
        <v>301</v>
      </c>
      <c r="I210" s="12" t="s">
        <v>26</v>
      </c>
      <c r="J210" s="12" t="s">
        <v>8</v>
      </c>
      <c r="K210" s="13" t="s">
        <v>67</v>
      </c>
      <c r="L210" s="12">
        <v>240</v>
      </c>
      <c r="M210" s="12"/>
      <c r="N210" s="12">
        <f>SUM(N213)</f>
        <v>5</v>
      </c>
      <c r="O210" s="12">
        <f t="shared" ref="O210:P210" si="89">SUM(O213)</f>
        <v>5</v>
      </c>
      <c r="P210" s="12">
        <f t="shared" si="89"/>
        <v>5</v>
      </c>
    </row>
    <row r="211" spans="1:16" ht="104.25" customHeight="1" x14ac:dyDescent="0.3">
      <c r="A211" s="39" t="s">
        <v>71</v>
      </c>
      <c r="B211" s="40"/>
      <c r="C211" s="40"/>
      <c r="D211" s="40"/>
      <c r="E211" s="40"/>
      <c r="F211" s="40"/>
      <c r="G211" s="41"/>
      <c r="H211" s="12">
        <v>301</v>
      </c>
      <c r="I211" s="12" t="s">
        <v>26</v>
      </c>
      <c r="J211" s="12" t="s">
        <v>8</v>
      </c>
      <c r="K211" s="13" t="s">
        <v>67</v>
      </c>
      <c r="L211" s="12">
        <v>244</v>
      </c>
      <c r="M211" s="12"/>
      <c r="N211" s="12">
        <f>SUM(N212)</f>
        <v>5</v>
      </c>
      <c r="O211" s="12">
        <f t="shared" ref="O211:P212" si="90">SUM(O212)</f>
        <v>5</v>
      </c>
      <c r="P211" s="12">
        <f t="shared" si="90"/>
        <v>5</v>
      </c>
    </row>
    <row r="212" spans="1:16" ht="104.25" customHeight="1" x14ac:dyDescent="0.3">
      <c r="A212" s="39" t="s">
        <v>89</v>
      </c>
      <c r="B212" s="40"/>
      <c r="C212" s="40"/>
      <c r="D212" s="40"/>
      <c r="E212" s="40"/>
      <c r="F212" s="40"/>
      <c r="G212" s="41"/>
      <c r="H212" s="12">
        <v>301</v>
      </c>
      <c r="I212" s="12" t="s">
        <v>26</v>
      </c>
      <c r="J212" s="12" t="s">
        <v>8</v>
      </c>
      <c r="K212" s="13" t="s">
        <v>67</v>
      </c>
      <c r="L212" s="12">
        <v>244</v>
      </c>
      <c r="M212" s="12">
        <v>340</v>
      </c>
      <c r="N212" s="12">
        <f>SUM(N213)</f>
        <v>5</v>
      </c>
      <c r="O212" s="12">
        <f t="shared" si="90"/>
        <v>5</v>
      </c>
      <c r="P212" s="12">
        <f t="shared" si="90"/>
        <v>5</v>
      </c>
    </row>
    <row r="213" spans="1:16" ht="104.25" customHeight="1" x14ac:dyDescent="0.3">
      <c r="A213" s="39" t="s">
        <v>118</v>
      </c>
      <c r="B213" s="40"/>
      <c r="C213" s="40"/>
      <c r="D213" s="40"/>
      <c r="E213" s="40"/>
      <c r="F213" s="40"/>
      <c r="G213" s="41"/>
      <c r="H213" s="12">
        <v>301</v>
      </c>
      <c r="I213" s="12" t="s">
        <v>26</v>
      </c>
      <c r="J213" s="12" t="s">
        <v>8</v>
      </c>
      <c r="K213" s="13" t="s">
        <v>67</v>
      </c>
      <c r="L213" s="12">
        <v>244</v>
      </c>
      <c r="M213" s="12">
        <v>349</v>
      </c>
      <c r="N213" s="12">
        <v>5</v>
      </c>
      <c r="O213" s="12">
        <v>5</v>
      </c>
      <c r="P213" s="12">
        <v>5</v>
      </c>
    </row>
    <row r="214" spans="1:16" ht="161.25" customHeight="1" x14ac:dyDescent="0.3">
      <c r="A214" s="42" t="s">
        <v>93</v>
      </c>
      <c r="B214" s="43"/>
      <c r="C214" s="43"/>
      <c r="D214" s="43"/>
      <c r="E214" s="43"/>
      <c r="F214" s="43"/>
      <c r="G214" s="44"/>
      <c r="H214" s="9">
        <v>301</v>
      </c>
      <c r="I214" s="10" t="s">
        <v>94</v>
      </c>
      <c r="J214" s="11" t="s">
        <v>95</v>
      </c>
      <c r="K214" s="4"/>
      <c r="L214" s="9"/>
      <c r="M214" s="9"/>
      <c r="N214" s="9">
        <f>SUM(N215)</f>
        <v>48.395000000000003</v>
      </c>
      <c r="O214" s="9">
        <f t="shared" ref="O214:P216" si="91">SUM(O215)</f>
        <v>48.395000000000003</v>
      </c>
      <c r="P214" s="9">
        <f t="shared" si="91"/>
        <v>48.395000000000003</v>
      </c>
    </row>
    <row r="215" spans="1:16" ht="50.25" customHeight="1" x14ac:dyDescent="0.3">
      <c r="A215" s="71" t="s">
        <v>96</v>
      </c>
      <c r="B215" s="72"/>
      <c r="C215" s="72"/>
      <c r="D215" s="72"/>
      <c r="E215" s="72"/>
      <c r="F215" s="24"/>
      <c r="G215" s="25"/>
      <c r="H215" s="12">
        <v>301</v>
      </c>
      <c r="I215" s="18" t="s">
        <v>94</v>
      </c>
      <c r="J215" s="26" t="s">
        <v>30</v>
      </c>
      <c r="K215" s="13"/>
      <c r="L215" s="12"/>
      <c r="M215" s="12"/>
      <c r="N215" s="12">
        <f>SUM(N216)</f>
        <v>48.395000000000003</v>
      </c>
      <c r="O215" s="12">
        <f t="shared" si="91"/>
        <v>48.395000000000003</v>
      </c>
      <c r="P215" s="12">
        <f t="shared" si="91"/>
        <v>48.395000000000003</v>
      </c>
    </row>
    <row r="216" spans="1:16" ht="64.5" customHeight="1" x14ac:dyDescent="0.3">
      <c r="A216" s="39" t="s">
        <v>18</v>
      </c>
      <c r="B216" s="40"/>
      <c r="C216" s="40"/>
      <c r="D216" s="40"/>
      <c r="E216" s="40"/>
      <c r="F216" s="40"/>
      <c r="G216" s="41"/>
      <c r="H216" s="12">
        <v>301</v>
      </c>
      <c r="I216" s="18" t="s">
        <v>94</v>
      </c>
      <c r="J216" s="26" t="s">
        <v>30</v>
      </c>
      <c r="K216" s="13" t="s">
        <v>23</v>
      </c>
      <c r="L216" s="12"/>
      <c r="M216" s="12"/>
      <c r="N216" s="12">
        <f>SUM(N217)</f>
        <v>48.395000000000003</v>
      </c>
      <c r="O216" s="12">
        <f t="shared" si="91"/>
        <v>48.395000000000003</v>
      </c>
      <c r="P216" s="12">
        <f t="shared" si="91"/>
        <v>48.395000000000003</v>
      </c>
    </row>
    <row r="217" spans="1:16" ht="38.25" customHeight="1" x14ac:dyDescent="0.3">
      <c r="A217" s="15" t="s">
        <v>12</v>
      </c>
      <c r="B217" s="16"/>
      <c r="C217" s="16"/>
      <c r="D217" s="16"/>
      <c r="E217" s="16"/>
      <c r="F217" s="16"/>
      <c r="G217" s="17"/>
      <c r="H217" s="12">
        <v>301</v>
      </c>
      <c r="I217" s="18" t="s">
        <v>94</v>
      </c>
      <c r="J217" s="26" t="s">
        <v>30</v>
      </c>
      <c r="K217" s="13" t="s">
        <v>24</v>
      </c>
      <c r="L217" s="12"/>
      <c r="M217" s="12"/>
      <c r="N217" s="12">
        <f t="shared" ref="N217:P219" si="92">SUM(N219)</f>
        <v>48.395000000000003</v>
      </c>
      <c r="O217" s="12">
        <f t="shared" si="92"/>
        <v>48.395000000000003</v>
      </c>
      <c r="P217" s="12">
        <f t="shared" si="92"/>
        <v>48.395000000000003</v>
      </c>
    </row>
    <row r="218" spans="1:16" ht="36.75" customHeight="1" x14ac:dyDescent="0.3">
      <c r="A218" s="45" t="s">
        <v>97</v>
      </c>
      <c r="B218" s="46"/>
      <c r="C218" s="46"/>
      <c r="D218" s="46"/>
      <c r="E218" s="46"/>
      <c r="F218" s="46"/>
      <c r="G218" s="47"/>
      <c r="H218" s="12">
        <v>301</v>
      </c>
      <c r="I218" s="18" t="s">
        <v>94</v>
      </c>
      <c r="J218" s="26" t="s">
        <v>30</v>
      </c>
      <c r="K218" s="13" t="s">
        <v>81</v>
      </c>
      <c r="L218" s="12"/>
      <c r="M218" s="12"/>
      <c r="N218" s="12">
        <f t="shared" si="92"/>
        <v>48.395000000000003</v>
      </c>
      <c r="O218" s="12">
        <f t="shared" si="92"/>
        <v>48.395000000000003</v>
      </c>
      <c r="P218" s="12">
        <f t="shared" si="92"/>
        <v>48.395000000000003</v>
      </c>
    </row>
    <row r="219" spans="1:16" ht="36" customHeight="1" x14ac:dyDescent="0.3">
      <c r="A219" s="45" t="s">
        <v>97</v>
      </c>
      <c r="B219" s="46"/>
      <c r="C219" s="46"/>
      <c r="D219" s="46"/>
      <c r="E219" s="46"/>
      <c r="F219" s="46"/>
      <c r="G219" s="47"/>
      <c r="H219" s="12">
        <v>301</v>
      </c>
      <c r="I219" s="18" t="s">
        <v>94</v>
      </c>
      <c r="J219" s="26" t="s">
        <v>30</v>
      </c>
      <c r="K219" s="13" t="s">
        <v>81</v>
      </c>
      <c r="L219" s="12">
        <v>500</v>
      </c>
      <c r="M219" s="12"/>
      <c r="N219" s="12">
        <f t="shared" si="92"/>
        <v>48.395000000000003</v>
      </c>
      <c r="O219" s="12">
        <f t="shared" si="92"/>
        <v>48.395000000000003</v>
      </c>
      <c r="P219" s="12">
        <f t="shared" si="92"/>
        <v>48.395000000000003</v>
      </c>
    </row>
    <row r="220" spans="1:16" ht="42.75" customHeight="1" x14ac:dyDescent="0.3">
      <c r="A220" s="45" t="s">
        <v>98</v>
      </c>
      <c r="B220" s="46"/>
      <c r="C220" s="46"/>
      <c r="D220" s="46"/>
      <c r="E220" s="46"/>
      <c r="F220" s="46"/>
      <c r="G220" s="47"/>
      <c r="H220" s="12">
        <v>301</v>
      </c>
      <c r="I220" s="18" t="s">
        <v>94</v>
      </c>
      <c r="J220" s="26" t="s">
        <v>30</v>
      </c>
      <c r="K220" s="13" t="s">
        <v>81</v>
      </c>
      <c r="L220" s="12">
        <v>540</v>
      </c>
      <c r="M220" s="12"/>
      <c r="N220" s="12">
        <f>SUM(N221)</f>
        <v>48.395000000000003</v>
      </c>
      <c r="O220" s="12">
        <f t="shared" ref="O220:P220" si="93">SUM(O221)</f>
        <v>48.395000000000003</v>
      </c>
      <c r="P220" s="12">
        <f t="shared" si="93"/>
        <v>48.395000000000003</v>
      </c>
    </row>
    <row r="221" spans="1:16" ht="48" customHeight="1" x14ac:dyDescent="0.3">
      <c r="A221" s="45" t="s">
        <v>77</v>
      </c>
      <c r="B221" s="46"/>
      <c r="C221" s="46"/>
      <c r="D221" s="46"/>
      <c r="E221" s="46"/>
      <c r="F221" s="46"/>
      <c r="G221" s="47"/>
      <c r="H221" s="12">
        <v>301</v>
      </c>
      <c r="I221" s="18" t="s">
        <v>94</v>
      </c>
      <c r="J221" s="26" t="s">
        <v>30</v>
      </c>
      <c r="K221" s="13" t="s">
        <v>81</v>
      </c>
      <c r="L221" s="12">
        <v>540</v>
      </c>
      <c r="M221" s="12">
        <v>251</v>
      </c>
      <c r="N221" s="12">
        <v>48.395000000000003</v>
      </c>
      <c r="O221" s="12">
        <v>48.395000000000003</v>
      </c>
      <c r="P221" s="12">
        <v>48.395000000000003</v>
      </c>
    </row>
    <row r="222" spans="1:16" ht="50.25" hidden="1" customHeight="1" x14ac:dyDescent="0.3">
      <c r="A222" s="68" t="s">
        <v>83</v>
      </c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</row>
    <row r="223" spans="1:16" ht="104.25" customHeight="1" x14ac:dyDescent="0.3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</row>
    <row r="224" spans="1:16" ht="104.25" customHeight="1" x14ac:dyDescent="0.3">
      <c r="K224" s="1"/>
    </row>
    <row r="225" spans="11:11" ht="104.25" customHeight="1" x14ac:dyDescent="0.3">
      <c r="K225" s="1"/>
    </row>
    <row r="226" spans="11:11" ht="104.25" customHeight="1" x14ac:dyDescent="0.3">
      <c r="K226" s="1"/>
    </row>
    <row r="227" spans="11:11" ht="104.25" customHeight="1" x14ac:dyDescent="0.3">
      <c r="K227" s="1"/>
    </row>
    <row r="228" spans="11:11" ht="104.25" customHeight="1" x14ac:dyDescent="0.3">
      <c r="K228" s="1"/>
    </row>
    <row r="229" spans="11:11" ht="104.25" customHeight="1" x14ac:dyDescent="0.3">
      <c r="K229" s="1"/>
    </row>
    <row r="230" spans="11:11" ht="104.25" customHeight="1" x14ac:dyDescent="0.3">
      <c r="K230" s="1"/>
    </row>
    <row r="231" spans="11:11" ht="104.25" customHeight="1" x14ac:dyDescent="0.3">
      <c r="K231" s="1"/>
    </row>
    <row r="232" spans="11:11" ht="104.25" customHeight="1" x14ac:dyDescent="0.3">
      <c r="K232" s="1"/>
    </row>
    <row r="233" spans="11:11" ht="104.25" customHeight="1" x14ac:dyDescent="0.3">
      <c r="K233" s="1"/>
    </row>
    <row r="234" spans="11:11" ht="104.25" customHeight="1" x14ac:dyDescent="0.3">
      <c r="K234" s="1"/>
    </row>
    <row r="235" spans="11:11" ht="104.25" customHeight="1" x14ac:dyDescent="0.3">
      <c r="K235" s="1"/>
    </row>
    <row r="236" spans="11:11" ht="104.25" customHeight="1" x14ac:dyDescent="0.3">
      <c r="K236" s="1"/>
    </row>
    <row r="237" spans="11:11" ht="104.25" customHeight="1" x14ac:dyDescent="0.3">
      <c r="K237" s="1"/>
    </row>
    <row r="238" spans="11:11" ht="104.25" customHeight="1" x14ac:dyDescent="0.3">
      <c r="K238" s="1"/>
    </row>
    <row r="239" spans="11:11" ht="104.25" customHeight="1" x14ac:dyDescent="0.3">
      <c r="K239" s="1"/>
    </row>
    <row r="240" spans="11:11" ht="104.25" customHeight="1" x14ac:dyDescent="0.3">
      <c r="K240" s="1"/>
    </row>
    <row r="241" spans="11:11" ht="104.25" customHeight="1" x14ac:dyDescent="0.3">
      <c r="K241" s="1"/>
    </row>
    <row r="242" spans="11:11" ht="104.25" customHeight="1" x14ac:dyDescent="0.3">
      <c r="K242" s="1"/>
    </row>
    <row r="243" spans="11:11" ht="104.25" customHeight="1" x14ac:dyDescent="0.3">
      <c r="K243" s="1"/>
    </row>
    <row r="244" spans="11:11" ht="104.25" customHeight="1" x14ac:dyDescent="0.3">
      <c r="K244" s="1"/>
    </row>
    <row r="245" spans="11:11" ht="104.25" customHeight="1" x14ac:dyDescent="0.3">
      <c r="K245" s="1"/>
    </row>
    <row r="246" spans="11:11" ht="104.25" customHeight="1" x14ac:dyDescent="0.3">
      <c r="K246" s="1"/>
    </row>
    <row r="247" spans="11:11" ht="104.25" customHeight="1" x14ac:dyDescent="0.3">
      <c r="K247" s="1"/>
    </row>
    <row r="248" spans="11:11" ht="104.25" customHeight="1" x14ac:dyDescent="0.3">
      <c r="K248" s="1"/>
    </row>
    <row r="249" spans="11:11" ht="104.25" customHeight="1" x14ac:dyDescent="0.3">
      <c r="K249" s="1"/>
    </row>
    <row r="250" spans="11:11" ht="104.25" customHeight="1" x14ac:dyDescent="0.3">
      <c r="K250" s="1"/>
    </row>
    <row r="251" spans="11:11" ht="104.25" customHeight="1" x14ac:dyDescent="0.3">
      <c r="K251" s="1"/>
    </row>
    <row r="252" spans="11:11" ht="104.25" customHeight="1" x14ac:dyDescent="0.3">
      <c r="K252" s="1"/>
    </row>
    <row r="253" spans="11:11" ht="104.25" customHeight="1" x14ac:dyDescent="0.3">
      <c r="K253" s="1"/>
    </row>
    <row r="254" spans="11:11" ht="104.25" customHeight="1" x14ac:dyDescent="0.3">
      <c r="K254" s="1"/>
    </row>
    <row r="255" spans="11:11" ht="104.25" customHeight="1" x14ac:dyDescent="0.3">
      <c r="K255" s="1"/>
    </row>
    <row r="256" spans="11:11" ht="104.25" customHeight="1" x14ac:dyDescent="0.3">
      <c r="K256" s="1"/>
    </row>
    <row r="257" spans="11:11" ht="104.25" customHeight="1" x14ac:dyDescent="0.3">
      <c r="K257" s="1"/>
    </row>
    <row r="258" spans="11:11" ht="104.25" customHeight="1" x14ac:dyDescent="0.3">
      <c r="K258" s="1"/>
    </row>
    <row r="259" spans="11:11" ht="104.25" customHeight="1" x14ac:dyDescent="0.3">
      <c r="K259" s="1"/>
    </row>
    <row r="260" spans="11:11" ht="104.25" customHeight="1" x14ac:dyDescent="0.3">
      <c r="K260" s="1"/>
    </row>
    <row r="261" spans="11:11" ht="104.25" customHeight="1" x14ac:dyDescent="0.3">
      <c r="K261" s="1"/>
    </row>
    <row r="312" spans="14:14" ht="104.25" customHeight="1" x14ac:dyDescent="0.3">
      <c r="N312" s="22"/>
    </row>
    <row r="316" spans="14:14" ht="104.25" customHeight="1" x14ac:dyDescent="0.3">
      <c r="N316" s="22"/>
    </row>
    <row r="320" spans="14:14" ht="104.25" customHeight="1" x14ac:dyDescent="0.3">
      <c r="N320" s="22"/>
    </row>
    <row r="342" spans="14:14" ht="104.25" customHeight="1" x14ac:dyDescent="0.3">
      <c r="N342" s="22"/>
    </row>
    <row r="352" spans="14:14" ht="104.25" customHeight="1" x14ac:dyDescent="0.3">
      <c r="N352" s="22"/>
    </row>
  </sheetData>
  <mergeCells count="208">
    <mergeCell ref="A117:G117"/>
    <mergeCell ref="A119:G119"/>
    <mergeCell ref="A120:G120"/>
    <mergeCell ref="A122:G122"/>
    <mergeCell ref="A137:G137"/>
    <mergeCell ref="A53:G53"/>
    <mergeCell ref="A62:G62"/>
    <mergeCell ref="A60:G60"/>
    <mergeCell ref="A134:G134"/>
    <mergeCell ref="A106:G106"/>
    <mergeCell ref="A68:G68"/>
    <mergeCell ref="A70:G70"/>
    <mergeCell ref="A71:G71"/>
    <mergeCell ref="A72:G72"/>
    <mergeCell ref="A69:G69"/>
    <mergeCell ref="A115:G115"/>
    <mergeCell ref="A121:G121"/>
    <mergeCell ref="A127:G127"/>
    <mergeCell ref="A78:G78"/>
    <mergeCell ref="A74:G74"/>
    <mergeCell ref="A91:G91"/>
    <mergeCell ref="A77:G77"/>
    <mergeCell ref="A73:G73"/>
    <mergeCell ref="A90:G90"/>
    <mergeCell ref="A216:G216"/>
    <mergeCell ref="A208:G208"/>
    <mergeCell ref="A209:G209"/>
    <mergeCell ref="A210:G210"/>
    <mergeCell ref="A164:G164"/>
    <mergeCell ref="A186:G186"/>
    <mergeCell ref="A187:G187"/>
    <mergeCell ref="A189:G189"/>
    <mergeCell ref="A199:G199"/>
    <mergeCell ref="A204:G204"/>
    <mergeCell ref="A170:G170"/>
    <mergeCell ref="A179:G179"/>
    <mergeCell ref="A176:G176"/>
    <mergeCell ref="A174:G174"/>
    <mergeCell ref="A177:G177"/>
    <mergeCell ref="A200:G200"/>
    <mergeCell ref="A178:G178"/>
    <mergeCell ref="A165:G165"/>
    <mergeCell ref="A167:G167"/>
    <mergeCell ref="A169:G169"/>
    <mergeCell ref="A166:D166"/>
    <mergeCell ref="A202:G202"/>
    <mergeCell ref="A203:G203"/>
    <mergeCell ref="A196:G196"/>
    <mergeCell ref="A126:G126"/>
    <mergeCell ref="A138:G138"/>
    <mergeCell ref="A136:G136"/>
    <mergeCell ref="A10:G10"/>
    <mergeCell ref="A9:G9"/>
    <mergeCell ref="A25:G25"/>
    <mergeCell ref="A222:M223"/>
    <mergeCell ref="A205:G205"/>
    <mergeCell ref="A181:G181"/>
    <mergeCell ref="A182:G182"/>
    <mergeCell ref="A183:G183"/>
    <mergeCell ref="A188:G188"/>
    <mergeCell ref="A191:G191"/>
    <mergeCell ref="A206:G206"/>
    <mergeCell ref="A219:G219"/>
    <mergeCell ref="A220:G220"/>
    <mergeCell ref="A221:G221"/>
    <mergeCell ref="A215:E215"/>
    <mergeCell ref="A218:G218"/>
    <mergeCell ref="A213:G213"/>
    <mergeCell ref="A214:G214"/>
    <mergeCell ref="A184:G184"/>
    <mergeCell ref="A193:G193"/>
    <mergeCell ref="A198:G198"/>
    <mergeCell ref="K1:M5"/>
    <mergeCell ref="A37:G37"/>
    <mergeCell ref="A32:G32"/>
    <mergeCell ref="A33:G33"/>
    <mergeCell ref="A35:G35"/>
    <mergeCell ref="A14:G14"/>
    <mergeCell ref="A12:G12"/>
    <mergeCell ref="A13:G13"/>
    <mergeCell ref="A16:G16"/>
    <mergeCell ref="A17:G17"/>
    <mergeCell ref="A21:G21"/>
    <mergeCell ref="A6:M6"/>
    <mergeCell ref="A8:G8"/>
    <mergeCell ref="A28:G28"/>
    <mergeCell ref="A29:G29"/>
    <mergeCell ref="A30:G30"/>
    <mergeCell ref="A11:G11"/>
    <mergeCell ref="A19:G19"/>
    <mergeCell ref="A24:G24"/>
    <mergeCell ref="A26:G26"/>
    <mergeCell ref="A81:G81"/>
    <mergeCell ref="A82:G82"/>
    <mergeCell ref="A84:G84"/>
    <mergeCell ref="A85:G85"/>
    <mergeCell ref="A86:G86"/>
    <mergeCell ref="A87:G87"/>
    <mergeCell ref="A88:G88"/>
    <mergeCell ref="A41:G41"/>
    <mergeCell ref="A15:G15"/>
    <mergeCell ref="A20:G20"/>
    <mergeCell ref="A31:G31"/>
    <mergeCell ref="A22:G22"/>
    <mergeCell ref="A38:G38"/>
    <mergeCell ref="A39:G39"/>
    <mergeCell ref="A23:G23"/>
    <mergeCell ref="A27:G27"/>
    <mergeCell ref="A34:G34"/>
    <mergeCell ref="A36:G36"/>
    <mergeCell ref="A18:G18"/>
    <mergeCell ref="A94:G94"/>
    <mergeCell ref="A97:G97"/>
    <mergeCell ref="A98:G98"/>
    <mergeCell ref="A102:G102"/>
    <mergeCell ref="A89:G89"/>
    <mergeCell ref="A113:G113"/>
    <mergeCell ref="A112:G112"/>
    <mergeCell ref="A114:G114"/>
    <mergeCell ref="A93:G93"/>
    <mergeCell ref="A42:G42"/>
    <mergeCell ref="A51:G51"/>
    <mergeCell ref="A50:G50"/>
    <mergeCell ref="A55:G55"/>
    <mergeCell ref="A65:G65"/>
    <mergeCell ref="A95:G95"/>
    <mergeCell ref="A64:G64"/>
    <mergeCell ref="A66:G66"/>
    <mergeCell ref="A58:G58"/>
    <mergeCell ref="A59:G59"/>
    <mergeCell ref="A48:G48"/>
    <mergeCell ref="A80:G80"/>
    <mergeCell ref="A76:G76"/>
    <mergeCell ref="A56:G56"/>
    <mergeCell ref="A57:G57"/>
    <mergeCell ref="A67:G67"/>
    <mergeCell ref="A63:G63"/>
    <mergeCell ref="A54:G54"/>
    <mergeCell ref="A44:G44"/>
    <mergeCell ref="A45:G45"/>
    <mergeCell ref="A47:G47"/>
    <mergeCell ref="A49:G49"/>
    <mergeCell ref="A52:G52"/>
    <mergeCell ref="A79:G79"/>
    <mergeCell ref="A144:G144"/>
    <mergeCell ref="A146:G146"/>
    <mergeCell ref="A129:G129"/>
    <mergeCell ref="A109:G109"/>
    <mergeCell ref="A110:G110"/>
    <mergeCell ref="A105:G105"/>
    <mergeCell ref="A111:G111"/>
    <mergeCell ref="A96:G96"/>
    <mergeCell ref="A103:G103"/>
    <mergeCell ref="A135:G135"/>
    <mergeCell ref="A101:G101"/>
    <mergeCell ref="A123:G123"/>
    <mergeCell ref="A133:G133"/>
    <mergeCell ref="A124:G124"/>
    <mergeCell ref="A116:G116"/>
    <mergeCell ref="A125:G125"/>
    <mergeCell ref="A128:G128"/>
    <mergeCell ref="A107:G107"/>
    <mergeCell ref="A130:G130"/>
    <mergeCell ref="A131:G131"/>
    <mergeCell ref="A142:G142"/>
    <mergeCell ref="A143:G143"/>
    <mergeCell ref="A141:G141"/>
    <mergeCell ref="A140:G140"/>
    <mergeCell ref="A163:G163"/>
    <mergeCell ref="A194:G194"/>
    <mergeCell ref="A195:G195"/>
    <mergeCell ref="A160:G160"/>
    <mergeCell ref="A152:G152"/>
    <mergeCell ref="A150:G150"/>
    <mergeCell ref="A155:G155"/>
    <mergeCell ref="A158:G158"/>
    <mergeCell ref="A153:G153"/>
    <mergeCell ref="A154:G154"/>
    <mergeCell ref="A161:G161"/>
    <mergeCell ref="A162:G162"/>
    <mergeCell ref="A156:G156"/>
    <mergeCell ref="A159:G159"/>
    <mergeCell ref="A157:G157"/>
    <mergeCell ref="A151:G151"/>
    <mergeCell ref="A147:G147"/>
    <mergeCell ref="A197:G197"/>
    <mergeCell ref="A192:G192"/>
    <mergeCell ref="A212:G212"/>
    <mergeCell ref="A43:G43"/>
    <mergeCell ref="A104:G104"/>
    <mergeCell ref="A145:G145"/>
    <mergeCell ref="A148:G148"/>
    <mergeCell ref="A211:G211"/>
    <mergeCell ref="A207:G207"/>
    <mergeCell ref="A201:G201"/>
    <mergeCell ref="A190:G190"/>
    <mergeCell ref="A168:G168"/>
    <mergeCell ref="A172:G172"/>
    <mergeCell ref="A173:G173"/>
    <mergeCell ref="A175:G175"/>
    <mergeCell ref="A171:G171"/>
    <mergeCell ref="A180:G180"/>
    <mergeCell ref="A185:G185"/>
    <mergeCell ref="A132:G132"/>
    <mergeCell ref="A99:G99"/>
    <mergeCell ref="A100:G100"/>
    <mergeCell ref="A139:G139"/>
    <mergeCell ref="A149:G149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2020-03-02T05:49:04Z</cp:lastPrinted>
  <dcterms:created xsi:type="dcterms:W3CDTF">2015-11-17T07:24:38Z</dcterms:created>
  <dcterms:modified xsi:type="dcterms:W3CDTF">2020-03-02T05:57:51Z</dcterms:modified>
</cp:coreProperties>
</file>